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income" sheetId="7" r:id="rId1"/>
    <sheet name="ages" sheetId="8" r:id="rId2"/>
    <sheet name="unemployment" sheetId="1" r:id="rId3"/>
    <sheet name="DowJonesCPI" sheetId="5" r:id="rId4"/>
    <sheet name="GDP" sheetId="3" r:id="rId5"/>
    <sheet name="spending" sheetId="4" r:id="rId6"/>
    <sheet name="hyperinflation" sheetId="6" r:id="rId7"/>
    <sheet name="unemployment2" sheetId="2" r:id="rId8"/>
  </sheets>
  <calcPr calcId="125725"/>
</workbook>
</file>

<file path=xl/calcChain.xml><?xml version="1.0" encoding="utf-8"?>
<calcChain xmlns="http://schemas.openxmlformats.org/spreadsheetml/2006/main">
  <c r="K34" i="8"/>
  <c r="J34"/>
  <c r="I34"/>
  <c r="H34"/>
  <c r="G34"/>
  <c r="F34"/>
  <c r="E34"/>
  <c r="K30"/>
  <c r="J30"/>
  <c r="I30"/>
  <c r="H30"/>
  <c r="G30"/>
  <c r="F30"/>
  <c r="E30"/>
  <c r="I74" i="7"/>
  <c r="H74"/>
  <c r="G74"/>
  <c r="F74"/>
  <c r="E74"/>
  <c r="D74"/>
  <c r="C74"/>
  <c r="F35"/>
  <c r="G35" s="1"/>
  <c r="C35"/>
  <c r="D35" s="1"/>
  <c r="G34"/>
  <c r="D34"/>
  <c r="G33"/>
  <c r="D33"/>
  <c r="G32"/>
  <c r="D32"/>
  <c r="G31"/>
  <c r="D31"/>
  <c r="G30"/>
  <c r="D30"/>
  <c r="G29"/>
  <c r="D29"/>
  <c r="G28"/>
  <c r="D28"/>
  <c r="G27"/>
  <c r="D27"/>
  <c r="G26"/>
  <c r="D26"/>
  <c r="G25"/>
  <c r="D25"/>
  <c r="G24"/>
  <c r="D24"/>
  <c r="G23"/>
  <c r="D23"/>
  <c r="G22"/>
  <c r="D22"/>
  <c r="G21"/>
  <c r="D21"/>
  <c r="G20"/>
  <c r="D20"/>
  <c r="G19"/>
  <c r="D19"/>
  <c r="G18"/>
  <c r="D18"/>
  <c r="G17"/>
  <c r="D17"/>
  <c r="G16"/>
  <c r="D16"/>
  <c r="G15"/>
  <c r="D15"/>
  <c r="G14"/>
  <c r="D14"/>
  <c r="J13"/>
  <c r="G13"/>
  <c r="D13"/>
  <c r="G12"/>
  <c r="D12"/>
  <c r="G11"/>
  <c r="D11"/>
  <c r="G10"/>
  <c r="D10"/>
  <c r="G9"/>
  <c r="D9"/>
  <c r="G8"/>
  <c r="D8"/>
  <c r="G7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D7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C20" i="6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</calcChain>
</file>

<file path=xl/sharedStrings.xml><?xml version="1.0" encoding="utf-8"?>
<sst xmlns="http://schemas.openxmlformats.org/spreadsheetml/2006/main" count="483" uniqueCount="310">
  <si>
    <t>This is a collection of various unemployment estimates in the US, from</t>
  </si>
  <si>
    <t>http://en.wikipedia.org/wiki/File:US_Unemployment_1890-2009.gif</t>
  </si>
  <si>
    <t>and</t>
  </si>
  <si>
    <t>http://en.wikipedia.org/wiki/User_talk:Peace01234</t>
  </si>
  <si>
    <t>That author says that the sources of the data are:</t>
  </si>
  <si>
    <t>Christina Romer (1986). "Spurious Volatility in Historical Unemployment Data", The Journal of Political Economy, 94(1): 1–37.</t>
  </si>
  <si>
    <t>Robert M. Coen (1973). "Labor Force and Unemployment in the 1920's and 1930's: A Re-Examination Based on Postwar Experience", The Review of Economics and Statistics, 55(1): 46–55.</t>
  </si>
  <si>
    <t>Stanley Lebergott (1964). Manpower in Economic Growth: The American Record since 1800. New York: McGraw-Hill</t>
  </si>
  <si>
    <t>Year</t>
  </si>
  <si>
    <t>Unemployment</t>
  </si>
  <si>
    <t>http://www2.census.gov/prod2/statcomp/documents/HistoricalStatisticsoftheUnitedStates1789-1945.pdf</t>
  </si>
  <si>
    <t>Historical Statistics of the United States, 1789-1945</t>
  </si>
  <si>
    <t>Page 75 of the PDF file, printed page number 65</t>
  </si>
  <si>
    <t>some errors may remain due to automated OCR (use of software to turn the scanned page into actual numbers)</t>
  </si>
  <si>
    <t>Series D 62-76. - Labor Force – Industrial Distribution of Employed (NICB): 1900 to 1945</t>
  </si>
  <si>
    <t>[in thousands of persons.  Series 3 62, D 64, and D74 include all persons in military forces]</t>
  </si>
  <si>
    <t>#GainfulWorkers</t>
  </si>
  <si>
    <t>%ofPop10yrsandover</t>
  </si>
  <si>
    <t>Employed</t>
  </si>
  <si>
    <t>Unemployed</t>
  </si>
  <si>
    <t>Agriculture</t>
  </si>
  <si>
    <t>Forestry and fishing</t>
  </si>
  <si>
    <t>Extraction of minerals</t>
  </si>
  <si>
    <t>Manufacturing</t>
  </si>
  <si>
    <t>Construction</t>
  </si>
  <si>
    <t>Transportation</t>
  </si>
  <si>
    <t>Public utilities</t>
  </si>
  <si>
    <t>Trade, distribution, and finance</t>
  </si>
  <si>
    <t>ServiceIndustries:Total</t>
  </si>
  <si>
    <t>ServiceIndustries:excludeMilitary</t>
  </si>
  <si>
    <t>Miscellaneous</t>
  </si>
  <si>
    <t>none</t>
  </si>
  <si>
    <t>Unemployment is derived as the difference between the employment estimate</t>
  </si>
  <si>
    <t>and the estimated labor force or total number of gainful workers shown in series D62.</t>
  </si>
  <si>
    <t>Negative unemployment in the estimates shown in this table arises during periods of</t>
  </si>
  <si>
    <t>high industrial activity when the number of persons actually employed</t>
  </si>
  <si>
    <t>is in excess of the projected estimate of the labor force or total number of gainful workers.</t>
  </si>
  <si>
    <t>Other statistics from tables on page 63 (page 73 of the PDF file)</t>
  </si>
  <si>
    <t>In 1930, roughly 28% of working women were married.</t>
  </si>
  <si>
    <t>In 1930, roughly 21.4% of workers were agricultural</t>
  </si>
  <si>
    <t>GDP data</t>
  </si>
  <si>
    <t xml:space="preserve">from </t>
  </si>
  <si>
    <t>http://www.measuringworth.org/usgdp/</t>
  </si>
  <si>
    <t>http://www.measuringworth.com/inflation/</t>
  </si>
  <si>
    <t>Nominal GDP per capita
(current dollars)</t>
  </si>
  <si>
    <t>Real GDP per capita
(year 2005 dollars)</t>
  </si>
  <si>
    <t>These numbers are from the “Historical Tables” section of the</t>
  </si>
  <si>
    <t>US Federal Budget for 2006:</t>
  </si>
  <si>
    <t>http://www.gpoaccess.gov/usbudget/fy06/pdf/hist.pdf</t>
  </si>
  <si>
    <t>Page 21</t>
  </si>
  <si>
    <t>1789–1849</t>
  </si>
  <si>
    <t>1850–1900</t>
  </si>
  <si>
    <t>We took data from this source:</t>
  </si>
  <si>
    <t xml:space="preserve">Daily Closing Value of the Dow Jones Average </t>
  </si>
  <si>
    <t>Observations before October 7, 1896 are from the single Dow Jones Average and has been adjusted to merge with the rest of the data. See Source Note for DJA.</t>
  </si>
  <si>
    <t>Observations from October 7, 1896 to July 30, 1914 are from the first DJIA and has been adjusted to merge with the second series. See Source Note for DJA.</t>
  </si>
  <si>
    <t>http://www.measuringworth.org/DJA/result.php</t>
  </si>
  <si>
    <t>Samuel H. Williamson, "Daily Closing Value of the Dow Jones Average, 1885 to Present," MeasuringWorth, 2008. URL: http://www.measuringworth.org/DJA/</t>
  </si>
  <si>
    <t>Please read our Note on Data Revisions.</t>
  </si>
  <si>
    <t>Copyright Notice</t>
  </si>
  <si>
    <t>Copyright © 2009 MeasuringWorth. All rights reserved. This work may be copied for non-profit educational uses if proper credit is given. For other permission, please contact admin@measuringworth.com.</t>
  </si>
  <si>
    <t>and took the simple average closing value of all days in each year to get these numbers:</t>
  </si>
  <si>
    <t>DJ_AvgDailyClose</t>
  </si>
  <si>
    <t>This is data on the hyperinflation that Germany experienced in the early 1920s.</t>
  </si>
  <si>
    <t>Historians call this period the “Weimar Republic” in Germany.</t>
  </si>
  <si>
    <t>The unit of currency was the “Mark”, and the inflation index here is what</t>
  </si>
  <si>
    <t>one gold Mark was worth in paper-note Marks.</t>
  </si>
  <si>
    <t>The data come from the book</t>
  </si>
  <si>
    <t>The Economics Of Inflation - A Study Of Currency Depreciation In Post War Germany</t>
  </si>
  <si>
    <t>by</t>
  </si>
  <si>
    <t>Costantino Bresciani-Turroni</t>
  </si>
  <si>
    <t>Table IV, page 441</t>
  </si>
  <si>
    <t>http://books.google.com/books?id=K8AOFEn2y7EC&amp;lpg=PA106&amp;dq=%22The%20Economics%20of%20Inflation%22%20book&amp;pg=PA441#v=onepage&amp;q&amp;f=true</t>
  </si>
  <si>
    <t>Month</t>
  </si>
  <si>
    <t>YearMonth</t>
  </si>
  <si>
    <t>InflationIndex</t>
  </si>
  <si>
    <t>CPI</t>
  </si>
  <si>
    <t>Totals Receipts</t>
  </si>
  <si>
    <t>Totals Outlays</t>
  </si>
  <si>
    <t>Totals Surplus</t>
  </si>
  <si>
    <t>On-budget Receipts</t>
  </si>
  <si>
    <t>On-budget Outlays</t>
  </si>
  <si>
    <t>On-budget Surplus</t>
  </si>
  <si>
    <t>Off-budget Receipts</t>
  </si>
  <si>
    <t>Off-budget Outlays</t>
  </si>
  <si>
    <t>Off-budget Surplus</t>
  </si>
  <si>
    <t>GDP Deflator (index 2005=100%)</t>
  </si>
  <si>
    <t>Population
(in thousands)</t>
  </si>
  <si>
    <t>US Inflation Rate</t>
  </si>
  <si>
    <t>UK Inflation Rate</t>
  </si>
  <si>
    <t>Nominal GDP
(billions of $)</t>
  </si>
  <si>
    <t>Real GDP (billions of 2005 $)</t>
  </si>
  <si>
    <t>series labels:</t>
  </si>
  <si>
    <t>Income Distributions</t>
  </si>
  <si>
    <t>from</t>
  </si>
  <si>
    <t>Consumer incomes in the United States, 1935-1936</t>
  </si>
  <si>
    <t>available at</t>
  </si>
  <si>
    <t>http://www.archive.org/details/consumerincomesi1938unitrich</t>
  </si>
  <si>
    <t>Table 2: Distribution of families and single individuals and of aggregate income received, by income level, 1935-36</t>
  </si>
  <si>
    <t>page 6</t>
  </si>
  <si>
    <t>Families and Single Individuals</t>
  </si>
  <si>
    <t>Aggregate income</t>
  </si>
  <si>
    <t>Income level</t>
  </si>
  <si>
    <t>Number</t>
  </si>
  <si>
    <t>Percent</t>
  </si>
  <si>
    <t>Cumulative</t>
  </si>
  <si>
    <t>Amount (thousands)</t>
  </si>
  <si>
    <t>overall mean income</t>
  </si>
  <si>
    <t>overall median income (approx)</t>
  </si>
  <si>
    <t>and up</t>
  </si>
  <si>
    <t>All levels</t>
  </si>
  <si>
    <t>Table 9: Average and aggregate incomes of nonrelief families in eight occupational groups, 1935-36</t>
  </si>
  <si>
    <t>page 26</t>
  </si>
  <si>
    <t>Families</t>
  </si>
  <si>
    <t>Avg. income per family</t>
  </si>
  <si>
    <t>Occupational group</t>
  </si>
  <si>
    <t>Median</t>
  </si>
  <si>
    <t>Mean</t>
  </si>
  <si>
    <t>Wage-earning</t>
  </si>
  <si>
    <t>Farming</t>
  </si>
  <si>
    <t>Clerical</t>
  </si>
  <si>
    <t>Business:Salaried</t>
  </si>
  <si>
    <t>Business:Independent</t>
  </si>
  <si>
    <t>Professional:Salaried</t>
  </si>
  <si>
    <t>Professional:Independent</t>
  </si>
  <si>
    <t>Other</t>
  </si>
  <si>
    <t>All Groups</t>
  </si>
  <si>
    <t>Table 10: Percentage distributions of nonrelief families in seven occupational groups, by income level, 1935-36</t>
  </si>
  <si>
    <t>Families in-</t>
  </si>
  <si>
    <t>Business: Salaried</t>
  </si>
  <si>
    <t>Business: Independent</t>
  </si>
  <si>
    <t>Professional: Salaried</t>
  </si>
  <si>
    <t>Professional: Independent</t>
  </si>
  <si>
    <t>http://www2.census.gov/prod2/decennial/documents/16440598v2ch11.pdf</t>
  </si>
  <si>
    <t>or</t>
  </si>
  <si>
    <t>http://books.google.com/books?id=L2lQAAAAYAAJ&amp;pg=PA566#v=onepage&amp;q&amp;f=false</t>
  </si>
  <si>
    <t>Age distribution from 1930 census, Volume 2, Chapter 10, page 566</t>
  </si>
  <si>
    <t>Table 1:</t>
  </si>
  <si>
    <t>Age by 5-Year Periods for the United States, 1930, with Per Cent Distribution by Age, 1880 to 1930</t>
  </si>
  <si>
    <t>Age</t>
  </si>
  <si>
    <t>Population, 1930</t>
  </si>
  <si>
    <t>All</t>
  </si>
  <si>
    <t>Under 5 years</t>
  </si>
  <si>
    <t>Under 1 year</t>
  </si>
  <si>
    <t>to</t>
  </si>
  <si>
    <t>years and over</t>
  </si>
  <si>
    <t>Unknown</t>
  </si>
  <si>
    <t>------</t>
  </si>
  <si>
    <t>check of typing:</t>
  </si>
  <si>
    <t>actual sum in table is 100.1</t>
  </si>
  <si>
    <t>year</t>
  </si>
  <si>
    <t>CHAPTER 10—AGE DISTRIBUTION</t>
  </si>
  <si>
    <t>INTRODUCTION</t>
  </si>
  <si>
    <t>At every census some attempt has been made to distribute the</t>
  </si>
  <si>
    <t>population by age. At the first census in 1790, white males 16 years</t>
  </si>
  <si>
    <t>old and over were shown separately from those under 16. In 1800 and</t>
  </si>
  <si>
    <t>1810 white males and white females were distributed into five age</t>
  </si>
  <si>
    <t>groups—under 10, 10 to 15, 16 to 25, 26 to 44, and 45 and over. In</t>
  </si>
  <si>
    <t>1820 the same distribution was maintained, and, in addition, white</t>
  </si>
  <si>
    <t>males 16 and 17 were shown as a separate subgroup. At this census the</t>
  </si>
  <si>
    <t>slave and free colored population were first distributed by age (four</t>
  </si>
  <si>
    <t>groups). In 1830 and 1840 the white population under 20 was shown by</t>
  </si>
  <si>
    <t>5-year periods, and that 20 years old and over by 10-year periods,</t>
  </si>
  <si>
    <t>while the slave and the free colored population were distributed into</t>
  </si>
  <si>
    <t>six age groups. In 1850 the census returns were made on a new basis,</t>
  </si>
  <si>
    <t>the schedule providing a line for each person, in place of a line for</t>
  </si>
  <si>
    <t>each family; and the exact age of each person was reported. In 1850</t>
  </si>
  <si>
    <t>and 1860, ages were tabulated for whites, slaves, and free colored in</t>
  </si>
  <si>
    <t>5-year periods under age 20, with children under 1 shown as a separate</t>
  </si>
  <si>
    <t>group, and in 10-year periods from 20 years to 100 and over. In 1860</t>
  </si>
  <si>
    <t>the Chinese and the civilized Indians were distributed in the same</t>
  </si>
  <si>
    <t>way. In 1870 the native, foreign-born, native white, foreign-born</t>
  </si>
  <si>
    <t>white, colored, Chinese, and civilized Indian populations were</t>
  </si>
  <si>
    <t>distributed by single years up to 4, then by 5-year periods. In</t>
  </si>
  <si>
    <t>addition, ages 18 and 19 were shown separately as one group, to make</t>
  </si>
  <si>
    <t>it possible to obtain the total of militia age (18 to 44), and the age</t>
  </si>
  <si>
    <t>group 20-24 was divided into age 20, and ages 21-24, thus making it</t>
  </si>
  <si>
    <t>possible for the first time to obtain the population 21 years old and</t>
  </si>
  <si>
    <t>over. In 1880, and at each subsequent census, the population,</t>
  </si>
  <si>
    <t>classified by color, nativity, and sex, has been tabulated by single</t>
  </si>
  <si>
    <t>years of age, though by reason of the limitations of space,</t>
  </si>
  <si>
    <t>publication of the figures for areas smaller than the United States as</t>
  </si>
  <si>
    <t>a whole (States, cities, etc.) has been limited rather largely to</t>
  </si>
  <si>
    <t>5-year periods or broader age groups. Beginning with 1890, the same</t>
  </si>
  <si>
    <t>tabulation by age and sex was made for the native white population</t>
  </si>
  <si>
    <t>classified according to parentage. In 1930, for the first time, age</t>
  </si>
  <si>
    <t>data by single years, by color, nativity, parentage, and sex, are</t>
  </si>
  <si>
    <t>published for the urban, rural-farm, and rural-nonfarm population of</t>
  </si>
  <si>
    <t>the United States, and age statistics by 5-year periods are published</t>
  </si>
  <si>
    <t>for these three areas or types of population in each State.</t>
  </si>
  <si>
    <t>For various uses to which census material is put, statistics in regard</t>
  </si>
  <si>
    <t>to age are of great importance. Mortality rates attain their full</t>
  </si>
  <si>
    <t>value only when the population can be distributed according to sex and</t>
  </si>
  <si>
    <t>age. Satisfactory birth rates and marriage rates can be computed only</t>
  </si>
  <si>
    <t>when statistics with regard to age, sex, and marital condition are</t>
  </si>
  <si>
    <t>available. The voting strength depends upon the age distribution, and</t>
  </si>
  <si>
    <t>the military strength on the distribution according to age and sex.</t>
  </si>
  <si>
    <t>The differences in the age distribution of the native and the</t>
  </si>
  <si>
    <t>foreign-born population are important in their bearing on the</t>
  </si>
  <si>
    <t>economic, social, and political effects of immigration. Statistics of</t>
  </si>
  <si>
    <t>school attendance and illiteracy would have much less value without</t>
  </si>
  <si>
    <t>the distribution by age. In fact, there are very few questions in</t>
  </si>
  <si>
    <t>vital statistics or sociology which can not be studied with greater</t>
  </si>
  <si>
    <t>profit when the age distribution of the population is taken into</t>
  </si>
  <si>
    <t>consideration.</t>
  </si>
  <si>
    <t>The age classification is based on age at last birthday, that is, age</t>
  </si>
  <si>
    <t>in completed years.</t>
  </si>
  <si>
    <t>The statistics of age distribution for continental United States are</t>
  </si>
  <si>
    <t>given in detail hi this chapter by States and for cities of 25,000 or</t>
  </si>
  <si>
    <t>more. Age statistics for counties and smaller cities are published in</t>
  </si>
  <si>
    <t>Volume III of the Fifteenth Census Reports on Population, and in the</t>
  </si>
  <si>
    <t>Second Series State Bulletins which are consolidated to make up that</t>
  </si>
  <si>
    <t>volume. For the outlying possessions enumerated in the Fifteenth</t>
  </si>
  <si>
    <t>Census, the age data are presented in a series of bulletins giving</t>
  </si>
  <si>
    <t>population statistics for these areas and in the special report</t>
  </si>
  <si>
    <t>entitled "Outlying Territories and Possessions."</t>
  </si>
  <si>
    <t>Distribution by single years of age</t>
  </si>
  <si>
    <t>In a population unaffected by immigration, the age distribution would</t>
  </si>
  <si>
    <t>be determined wholly by births and deaths. Such a population would be</t>
  </si>
  <si>
    <t>continually replenished by births and depleted by deaths, and the</t>
  </si>
  <si>
    <t>number of survivors at any age would normally be less than the number</t>
  </si>
  <si>
    <t>at any younger age, although some irregularities might result from</t>
  </si>
  <si>
    <t>unusual increases or decreases in the number of births from year to</t>
  </si>
  <si>
    <t>year, or from an excessive number of deaths among the persons born in</t>
  </si>
  <si>
    <t>any particular year or group of years. In the United States the native</t>
  </si>
  <si>
    <t>white population of native parentage most nearly approximates the age</t>
  </si>
  <si>
    <t>distribution of an isolated community. The extreme departure from the</t>
  </si>
  <si>
    <t>conditions of an isolated community is a foreign-born population which</t>
  </si>
  <si>
    <t>is replenished only by immigration. Since a large proportion of</t>
  </si>
  <si>
    <t>migrants are in the early years of adult life, in a foreign-born</t>
  </si>
  <si>
    <t>population the number of persons at any given age below a definite</t>
  </si>
  <si>
    <t>mode will tend to be greater than the number at any younger age, while</t>
  </si>
  <si>
    <t>above the mode the conditions will be reversed.</t>
  </si>
  <si>
    <t>The age distribution of the population of the United States is that of</t>
  </si>
  <si>
    <t>a combination of native and foreignborn elements. Since approximately</t>
  </si>
  <si>
    <t>seven-eighths of the population is native, the distribution resembles</t>
  </si>
  <si>
    <t>that of a native population, but in the middle age periods the</t>
  </si>
  <si>
    <t>increase in the number of the foreign born at successive ages tends to</t>
  </si>
  <si>
    <t>balance the deaths among the native population. This condition results</t>
  </si>
  <si>
    <t>in a population with an age distribution abnormally weighted in the</t>
  </si>
  <si>
    <t>middle-age period, which includes not only the productive but the</t>
  </si>
  <si>
    <t>reproductive ages. This abnormality of age distribution has been</t>
  </si>
  <si>
    <t>further accentuated by the rapid fall in the birth rate in the past 30</t>
  </si>
  <si>
    <t>years or more. Since there were relatively more births a generation</t>
  </si>
  <si>
    <t>ago than there are in the present generation, the number of survivors</t>
  </si>
  <si>
    <t>of those births is relatively high as compared with the expected</t>
  </si>
  <si>
    <t>survival from the births of the present generation. Since the middle</t>
  </si>
  <si>
    <t>years of life are not only the reproductive years but also years of</t>
  </si>
  <si>
    <t>relatively low death rates, the age distribution of the present</t>
  </si>
  <si>
    <t>population of the United States is favorable to a high birth rate and</t>
  </si>
  <si>
    <t>a low death rate. With the cessation of immigration the foreign-born</t>
  </si>
  <si>
    <t>population will be 10 years older in each decade and will soon pass</t>
  </si>
  <si>
    <t>the reproductive years and reach the years of high death rate. The</t>
  </si>
  <si>
    <t>inevitable result will be an increase in the (crude) death rate and a</t>
  </si>
  <si>
    <t>further decline in the birth rate. With no change in fertility or in</t>
  </si>
  <si>
    <t>health conditions, the aging of the population will in another</t>
  </si>
  <si>
    <t>generation bring about a balance of births and deaths, and in the</t>
  </si>
  <si>
    <t>absence of further immigration, a stationary or declining population.</t>
  </si>
  <si>
    <t>Apart from the abnormalities in age distribution due to immigration,</t>
  </si>
  <si>
    <t>there are some irregularities in the age distribution by single years</t>
  </si>
  <si>
    <t>(see Table 21) which are due to errors in the census returns. Ages may</t>
  </si>
  <si>
    <t>be misstated, either intentionally or through ignorance of the true</t>
  </si>
  <si>
    <t>age on the part of the person giving the information. Where the age is</t>
  </si>
  <si>
    <t>not accurately known, there is a tendency to report it as a multiple</t>
  </si>
  <si>
    <t>of 2 or 5, or even, in the case of ages above 20, as a multiple of 10</t>
  </si>
  <si>
    <t>There is also a tendency to concentrate on age 21 for men. In general,</t>
  </si>
  <si>
    <t>the degree of inaccuracy is greater for adults than for children. The</t>
  </si>
  <si>
    <t>errors at all ages are greatest for those classes of the population in</t>
  </si>
  <si>
    <t>which the proportion of illiterates is greatest. The returns also</t>
  </si>
  <si>
    <t>exaggerate the number of centenarians; particularly among Negroes and</t>
  </si>
  <si>
    <t>Indians.</t>
  </si>
  <si>
    <t>At every census the enumeration of children under 5, and particularly</t>
  </si>
  <si>
    <t>of infants under 1, has been incomplete. This is evident from the fact</t>
  </si>
  <si>
    <t>that the number of children in the age group 10 to 14, in six out of</t>
  </si>
  <si>
    <t>the last eight censuses, was greater than the number in the age group</t>
  </si>
  <si>
    <t>under 5 years old at the census taken 10 years earlier. At the</t>
  </si>
  <si>
    <t>censuses of 1870 and 1910 the reverse was true, but in neither case</t>
  </si>
  <si>
    <t>was the difference</t>
  </si>
  <si>
    <t>occurred in the 10-year period. In the Negro population, it is</t>
  </si>
  <si>
    <t>probable that the underenumeration of children under 5 has usually</t>
  </si>
  <si>
    <t>amounted to 10 per cent or more. There is also a definite shortage in</t>
  </si>
  <si>
    <t>the enumeration of young children classed as native white of native</t>
  </si>
  <si>
    <t>parentage. On the other hand, the enumeration of native white children</t>
  </si>
  <si>
    <t>of foreign parentage appears to be practically complete. The</t>
  </si>
  <si>
    <t>underenumeration of children is not peculiar to the United States</t>
  </si>
  <si>
    <t>census. It has been noted by a comparison of ages as reported by the</t>
  </si>
  <si>
    <t>British census and in the census returns from some of the countries of</t>
  </si>
  <si>
    <t>continental Europe.</t>
  </si>
  <si>
    <t>Tables 20 and 21, which relate to the United States as a whole,</t>
  </si>
  <si>
    <t>present the age distribution by single years up to 100, and Table 27</t>
  </si>
  <si>
    <t>presents a similar distribution for the total population of each</t>
  </si>
  <si>
    <t>State. In Tables 28 and 34, the single-year distribution for persons</t>
  </si>
  <si>
    <t>under 30 is given for States and for cities of 500,000 or more. In</t>
  </si>
  <si>
    <t>Tables 29, 30, 35, and 36 the age distribution by single years is</t>
  </si>
  <si>
    <t>presented for persons 60 to 79 years of age. These tables, which are a</t>
  </si>
  <si>
    <t>new feature in the 1930 reports, are presented for the convenience of</t>
  </si>
  <si>
    <t>those who are studying the problem of old-age dependency.</t>
  </si>
  <si>
    <t>Distribution by 5-year age periods</t>
  </si>
  <si>
    <t>In order to neutralize the effect of the concentration of multiples of</t>
  </si>
  <si>
    <t>2 and 5, as well as to economize on space (or to make possible the</t>
  </si>
  <si>
    <t>presentation of age statistics for many classes of population in many</t>
  </si>
  <si>
    <t>areas), the age statistics are presented in most of the tables by</t>
  </si>
  <si>
    <t>5-year periods. For many purposes these statistics are more useful, as</t>
  </si>
  <si>
    <t>well as more compact, because they avoid some of the irregularities of</t>
  </si>
  <si>
    <t>the single-year series and at the same time present the age</t>
  </si>
  <si>
    <t>distribution with a sufficient degree of detail to serve most</t>
  </si>
  <si>
    <t>purposes.</t>
  </si>
  <si>
    <t>The distribution of the 1930 population of the United States by 5-year</t>
  </si>
  <si>
    <t>age periods is shown in Table 1, with percentages representing the</t>
  </si>
  <si>
    <t>distribution at each census from 1880 to 1930.</t>
  </si>
</sst>
</file>

<file path=xl/styles.xml><?xml version="1.0" encoding="utf-8"?>
<styleSheet xmlns="http://schemas.openxmlformats.org/spreadsheetml/2006/main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;[Red]\-[$$-409]#,##0.00"/>
    <numFmt numFmtId="165" formatCode="mm/dd/yy"/>
    <numFmt numFmtId="166" formatCode="\$#,##0_);[Red]&quot;($&quot;#,##0\)"/>
    <numFmt numFmtId="167" formatCode="_(\$* #,##0.00_);_(\$* \(#,##0.00\);_(\$* \-??_);_(@_)"/>
    <numFmt numFmtId="168" formatCode="_(\$* #,##0_);_(\$* \(#,##0\);_(\$* \-??_);_(@_)"/>
    <numFmt numFmtId="169" formatCode="_(* #,##0.00_);_(* \(#,##0.00\);_(* \-??_);_(@_)"/>
    <numFmt numFmtId="170" formatCode="_(* #,##0_);_(* \(#,##0\);_(* \-??_);_(@_)"/>
    <numFmt numFmtId="171" formatCode="0.0%"/>
    <numFmt numFmtId="172" formatCode="0.00000%"/>
  </numFmts>
  <fonts count="23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0" fillId="8" borderId="9" applyNumberFormat="0" applyFont="0" applyAlignment="0" applyProtection="0"/>
    <xf numFmtId="0" fontId="2" fillId="0" borderId="0"/>
    <xf numFmtId="0" fontId="22" fillId="0" borderId="0" applyNumberFormat="0" applyFill="0" applyBorder="0" applyAlignment="0" applyProtection="0"/>
    <xf numFmtId="167" fontId="2" fillId="0" borderId="0" applyFill="0" applyBorder="0" applyAlignment="0" applyProtection="0"/>
    <xf numFmtId="169" fontId="2" fillId="0" borderId="0" applyFill="0" applyBorder="0" applyAlignment="0" applyProtection="0"/>
    <xf numFmtId="9" fontId="2" fillId="0" borderId="0" applyFill="0" applyBorder="0" applyAlignment="0" applyProtection="0"/>
  </cellStyleXfs>
  <cellXfs count="40">
    <xf numFmtId="0" fontId="0" fillId="0" borderId="0" xfId="0"/>
    <xf numFmtId="10" fontId="0" fillId="0" borderId="0" xfId="0" applyNumberFormat="1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/>
    <xf numFmtId="2" fontId="0" fillId="0" borderId="0" xfId="0" applyNumberFormat="1" applyFont="1" applyFill="1" applyBorder="1"/>
    <xf numFmtId="2" fontId="0" fillId="0" borderId="0" xfId="0" applyNumberFormat="1" applyFont="1" applyFill="1" applyBorder="1" applyAlignment="1">
      <alignment vertical="center" wrapText="1"/>
    </xf>
    <xf numFmtId="1" fontId="0" fillId="0" borderId="0" xfId="1" applyNumberFormat="1" applyFont="1" applyFill="1" applyBorder="1" applyProtection="1">
      <alignment horizontal="left"/>
    </xf>
    <xf numFmtId="2" fontId="0" fillId="0" borderId="0" xfId="2" applyNumberFormat="1" applyFont="1" applyFill="1" applyBorder="1" applyAlignment="1" applyProtection="1"/>
    <xf numFmtId="2" fontId="0" fillId="0" borderId="0" xfId="0" applyNumberFormat="1" applyFont="1" applyFill="1" applyBorder="1" applyAlignment="1">
      <alignment wrapText="1"/>
    </xf>
    <xf numFmtId="2" fontId="0" fillId="0" borderId="0" xfId="44" applyNumberFormat="1" applyFont="1" applyFill="1" applyBorder="1" applyAlignment="1">
      <alignment horizontal="right" vertical="center"/>
    </xf>
    <xf numFmtId="0" fontId="1" fillId="0" borderId="0" xfId="0" applyFont="1"/>
    <xf numFmtId="0" fontId="21" fillId="0" borderId="0" xfId="3" applyFont="1"/>
    <xf numFmtId="0" fontId="21" fillId="0" borderId="0" xfId="3" applyFont="1" applyAlignment="1">
      <alignment wrapText="1"/>
    </xf>
    <xf numFmtId="164" fontId="21" fillId="0" borderId="0" xfId="3" applyNumberFormat="1" applyFont="1"/>
    <xf numFmtId="165" fontId="21" fillId="0" borderId="0" xfId="3" applyNumberFormat="1" applyFont="1"/>
    <xf numFmtId="0" fontId="2" fillId="0" borderId="0" xfId="49"/>
    <xf numFmtId="0" fontId="22" fillId="0" borderId="0" xfId="50"/>
    <xf numFmtId="166" fontId="2" fillId="0" borderId="0" xfId="49" applyNumberFormat="1"/>
    <xf numFmtId="168" fontId="0" fillId="0" borderId="0" xfId="51" applyNumberFormat="1" applyFont="1" applyFill="1" applyBorder="1" applyAlignment="1" applyProtection="1"/>
    <xf numFmtId="170" fontId="0" fillId="0" borderId="0" xfId="52" applyNumberFormat="1" applyFont="1" applyFill="1" applyBorder="1" applyAlignment="1" applyProtection="1"/>
    <xf numFmtId="10" fontId="0" fillId="0" borderId="0" xfId="53" applyNumberFormat="1" applyFont="1" applyFill="1" applyBorder="1" applyAlignment="1" applyProtection="1"/>
    <xf numFmtId="10" fontId="2" fillId="0" borderId="0" xfId="49" applyNumberFormat="1"/>
    <xf numFmtId="168" fontId="2" fillId="0" borderId="0" xfId="51" applyNumberFormat="1"/>
    <xf numFmtId="167" fontId="2" fillId="0" borderId="0" xfId="51"/>
    <xf numFmtId="168" fontId="2" fillId="0" borderId="0" xfId="51" applyNumberFormat="1" applyFont="1" applyFill="1" applyBorder="1" applyAlignment="1" applyProtection="1"/>
    <xf numFmtId="170" fontId="2" fillId="0" borderId="0" xfId="52" applyNumberFormat="1" applyFont="1" applyFill="1" applyBorder="1" applyAlignment="1" applyProtection="1"/>
    <xf numFmtId="10" fontId="2" fillId="0" borderId="0" xfId="53" applyNumberFormat="1" applyFont="1" applyFill="1" applyBorder="1" applyAlignment="1" applyProtection="1"/>
    <xf numFmtId="10" fontId="2" fillId="0" borderId="0" xfId="49" applyNumberFormat="1" applyFill="1"/>
    <xf numFmtId="168" fontId="2" fillId="0" borderId="0" xfId="51" applyNumberFormat="1" applyFill="1"/>
    <xf numFmtId="3" fontId="2" fillId="0" borderId="0" xfId="49" applyNumberFormat="1"/>
    <xf numFmtId="171" fontId="2" fillId="0" borderId="0" xfId="49" applyNumberFormat="1"/>
    <xf numFmtId="171" fontId="0" fillId="0" borderId="0" xfId="53" applyNumberFormat="1" applyFont="1" applyFill="1" applyBorder="1" applyAlignment="1" applyProtection="1"/>
    <xf numFmtId="172" fontId="2" fillId="0" borderId="0" xfId="53" applyNumberFormat="1"/>
    <xf numFmtId="0" fontId="2" fillId="0" borderId="0" xfId="49" applyFont="1" applyAlignment="1">
      <alignment wrapText="1"/>
    </xf>
    <xf numFmtId="0" fontId="22" fillId="0" borderId="0" xfId="50" applyNumberFormat="1" applyFont="1" applyFill="1" applyBorder="1" applyAlignment="1" applyProtection="1"/>
    <xf numFmtId="0" fontId="2" fillId="33" borderId="0" xfId="49" applyFill="1"/>
    <xf numFmtId="3" fontId="2" fillId="33" borderId="0" xfId="49" applyNumberFormat="1" applyFill="1"/>
    <xf numFmtId="171" fontId="2" fillId="33" borderId="0" xfId="49" applyNumberFormat="1" applyFill="1"/>
  </cellXfs>
  <cellStyles count="5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 2" xfId="52"/>
    <cellStyle name="Comma 2 2" xfId="45"/>
    <cellStyle name="Currency 2" xfId="51"/>
    <cellStyle name="Currency 2 2" xfId="46"/>
    <cellStyle name="DataPilot Category" xfId="1"/>
    <cellStyle name="DataPilot Value" xfId="2"/>
    <cellStyle name="Excel Built-in Normal" xfId="3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 2" xfId="50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rmal 2 2" xfId="47"/>
    <cellStyle name="Normal 3" xfId="49"/>
    <cellStyle name="Note 2" xfId="48"/>
    <cellStyle name="Output" xfId="13" builtinId="21" customBuiltin="1"/>
    <cellStyle name="Percent 2" xfId="53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rchive.org/details/consumerincomesi1938unitri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2.census.gov/prod2/decennial/documents/16440598v2ch11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asuringworth.org/DJA/index.php" TargetMode="External"/><Relationship Id="rId2" Type="http://schemas.openxmlformats.org/officeDocument/2006/relationships/hyperlink" Target="http://www.measuringworth.org/DJA/result.php" TargetMode="External"/><Relationship Id="rId1" Type="http://schemas.openxmlformats.org/officeDocument/2006/relationships/hyperlink" Target="http://www.measuringworth.org/DJA/result.php" TargetMode="External"/><Relationship Id="rId5" Type="http://schemas.openxmlformats.org/officeDocument/2006/relationships/hyperlink" Target="mailto:admin@measuringworth.com" TargetMode="External"/><Relationship Id="rId4" Type="http://schemas.openxmlformats.org/officeDocument/2006/relationships/hyperlink" Target="http://www.measuringworth.org/DJA/result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4"/>
  <sheetViews>
    <sheetView tabSelected="1" zoomScale="115" zoomScaleNormal="115" workbookViewId="0">
      <selection activeCell="E51" sqref="E51"/>
    </sheetView>
  </sheetViews>
  <sheetFormatPr defaultRowHeight="15"/>
  <cols>
    <col min="1" max="1" width="24.7109375" style="17" customWidth="1"/>
    <col min="2" max="2" width="14.42578125" style="17" customWidth="1"/>
    <col min="3" max="3" width="14.28515625" style="17" customWidth="1"/>
    <col min="4" max="4" width="10.7109375" style="17" customWidth="1"/>
    <col min="5" max="5" width="11.42578125" style="17" customWidth="1"/>
    <col min="6" max="6" width="19.42578125" style="17" customWidth="1"/>
    <col min="7" max="7" width="12.7109375" style="17" customWidth="1"/>
    <col min="8" max="8" width="12.28515625" style="17" customWidth="1"/>
    <col min="9" max="9" width="12.85546875" style="17" customWidth="1"/>
    <col min="10" max="10" width="26" style="17" customWidth="1"/>
    <col min="11" max="11" width="9.140625" style="17"/>
    <col min="12" max="12" width="11.28515625" style="17" bestFit="1" customWidth="1"/>
    <col min="13" max="13" width="22.42578125" style="17" bestFit="1" customWidth="1"/>
    <col min="14" max="256" width="9.140625" style="17"/>
    <col min="257" max="257" width="24.7109375" style="17" customWidth="1"/>
    <col min="258" max="258" width="14.42578125" style="17" customWidth="1"/>
    <col min="259" max="259" width="14.28515625" style="17" customWidth="1"/>
    <col min="260" max="260" width="10.7109375" style="17" customWidth="1"/>
    <col min="261" max="261" width="11.42578125" style="17" customWidth="1"/>
    <col min="262" max="262" width="19.42578125" style="17" customWidth="1"/>
    <col min="263" max="263" width="12.7109375" style="17" customWidth="1"/>
    <col min="264" max="264" width="12.28515625" style="17" customWidth="1"/>
    <col min="265" max="265" width="12.85546875" style="17" customWidth="1"/>
    <col min="266" max="266" width="26" style="17" customWidth="1"/>
    <col min="267" max="267" width="9.140625" style="17"/>
    <col min="268" max="268" width="11.28515625" style="17" bestFit="1" customWidth="1"/>
    <col min="269" max="269" width="22.42578125" style="17" bestFit="1" customWidth="1"/>
    <col min="270" max="512" width="9.140625" style="17"/>
    <col min="513" max="513" width="24.7109375" style="17" customWidth="1"/>
    <col min="514" max="514" width="14.42578125" style="17" customWidth="1"/>
    <col min="515" max="515" width="14.28515625" style="17" customWidth="1"/>
    <col min="516" max="516" width="10.7109375" style="17" customWidth="1"/>
    <col min="517" max="517" width="11.42578125" style="17" customWidth="1"/>
    <col min="518" max="518" width="19.42578125" style="17" customWidth="1"/>
    <col min="519" max="519" width="12.7109375" style="17" customWidth="1"/>
    <col min="520" max="520" width="12.28515625" style="17" customWidth="1"/>
    <col min="521" max="521" width="12.85546875" style="17" customWidth="1"/>
    <col min="522" max="522" width="26" style="17" customWidth="1"/>
    <col min="523" max="523" width="9.140625" style="17"/>
    <col min="524" max="524" width="11.28515625" style="17" bestFit="1" customWidth="1"/>
    <col min="525" max="525" width="22.42578125" style="17" bestFit="1" customWidth="1"/>
    <col min="526" max="768" width="9.140625" style="17"/>
    <col min="769" max="769" width="24.7109375" style="17" customWidth="1"/>
    <col min="770" max="770" width="14.42578125" style="17" customWidth="1"/>
    <col min="771" max="771" width="14.28515625" style="17" customWidth="1"/>
    <col min="772" max="772" width="10.7109375" style="17" customWidth="1"/>
    <col min="773" max="773" width="11.42578125" style="17" customWidth="1"/>
    <col min="774" max="774" width="19.42578125" style="17" customWidth="1"/>
    <col min="775" max="775" width="12.7109375" style="17" customWidth="1"/>
    <col min="776" max="776" width="12.28515625" style="17" customWidth="1"/>
    <col min="777" max="777" width="12.85546875" style="17" customWidth="1"/>
    <col min="778" max="778" width="26" style="17" customWidth="1"/>
    <col min="779" max="779" width="9.140625" style="17"/>
    <col min="780" max="780" width="11.28515625" style="17" bestFit="1" customWidth="1"/>
    <col min="781" max="781" width="22.42578125" style="17" bestFit="1" customWidth="1"/>
    <col min="782" max="1024" width="9.140625" style="17"/>
    <col min="1025" max="1025" width="24.7109375" style="17" customWidth="1"/>
    <col min="1026" max="1026" width="14.42578125" style="17" customWidth="1"/>
    <col min="1027" max="1027" width="14.28515625" style="17" customWidth="1"/>
    <col min="1028" max="1028" width="10.7109375" style="17" customWidth="1"/>
    <col min="1029" max="1029" width="11.42578125" style="17" customWidth="1"/>
    <col min="1030" max="1030" width="19.42578125" style="17" customWidth="1"/>
    <col min="1031" max="1031" width="12.7109375" style="17" customWidth="1"/>
    <col min="1032" max="1032" width="12.28515625" style="17" customWidth="1"/>
    <col min="1033" max="1033" width="12.85546875" style="17" customWidth="1"/>
    <col min="1034" max="1034" width="26" style="17" customWidth="1"/>
    <col min="1035" max="1035" width="9.140625" style="17"/>
    <col min="1036" max="1036" width="11.28515625" style="17" bestFit="1" customWidth="1"/>
    <col min="1037" max="1037" width="22.42578125" style="17" bestFit="1" customWidth="1"/>
    <col min="1038" max="1280" width="9.140625" style="17"/>
    <col min="1281" max="1281" width="24.7109375" style="17" customWidth="1"/>
    <col min="1282" max="1282" width="14.42578125" style="17" customWidth="1"/>
    <col min="1283" max="1283" width="14.28515625" style="17" customWidth="1"/>
    <col min="1284" max="1284" width="10.7109375" style="17" customWidth="1"/>
    <col min="1285" max="1285" width="11.42578125" style="17" customWidth="1"/>
    <col min="1286" max="1286" width="19.42578125" style="17" customWidth="1"/>
    <col min="1287" max="1287" width="12.7109375" style="17" customWidth="1"/>
    <col min="1288" max="1288" width="12.28515625" style="17" customWidth="1"/>
    <col min="1289" max="1289" width="12.85546875" style="17" customWidth="1"/>
    <col min="1290" max="1290" width="26" style="17" customWidth="1"/>
    <col min="1291" max="1291" width="9.140625" style="17"/>
    <col min="1292" max="1292" width="11.28515625" style="17" bestFit="1" customWidth="1"/>
    <col min="1293" max="1293" width="22.42578125" style="17" bestFit="1" customWidth="1"/>
    <col min="1294" max="1536" width="9.140625" style="17"/>
    <col min="1537" max="1537" width="24.7109375" style="17" customWidth="1"/>
    <col min="1538" max="1538" width="14.42578125" style="17" customWidth="1"/>
    <col min="1539" max="1539" width="14.28515625" style="17" customWidth="1"/>
    <col min="1540" max="1540" width="10.7109375" style="17" customWidth="1"/>
    <col min="1541" max="1541" width="11.42578125" style="17" customWidth="1"/>
    <col min="1542" max="1542" width="19.42578125" style="17" customWidth="1"/>
    <col min="1543" max="1543" width="12.7109375" style="17" customWidth="1"/>
    <col min="1544" max="1544" width="12.28515625" style="17" customWidth="1"/>
    <col min="1545" max="1545" width="12.85546875" style="17" customWidth="1"/>
    <col min="1546" max="1546" width="26" style="17" customWidth="1"/>
    <col min="1547" max="1547" width="9.140625" style="17"/>
    <col min="1548" max="1548" width="11.28515625" style="17" bestFit="1" customWidth="1"/>
    <col min="1549" max="1549" width="22.42578125" style="17" bestFit="1" customWidth="1"/>
    <col min="1550" max="1792" width="9.140625" style="17"/>
    <col min="1793" max="1793" width="24.7109375" style="17" customWidth="1"/>
    <col min="1794" max="1794" width="14.42578125" style="17" customWidth="1"/>
    <col min="1795" max="1795" width="14.28515625" style="17" customWidth="1"/>
    <col min="1796" max="1796" width="10.7109375" style="17" customWidth="1"/>
    <col min="1797" max="1797" width="11.42578125" style="17" customWidth="1"/>
    <col min="1798" max="1798" width="19.42578125" style="17" customWidth="1"/>
    <col min="1799" max="1799" width="12.7109375" style="17" customWidth="1"/>
    <col min="1800" max="1800" width="12.28515625" style="17" customWidth="1"/>
    <col min="1801" max="1801" width="12.85546875" style="17" customWidth="1"/>
    <col min="1802" max="1802" width="26" style="17" customWidth="1"/>
    <col min="1803" max="1803" width="9.140625" style="17"/>
    <col min="1804" max="1804" width="11.28515625" style="17" bestFit="1" customWidth="1"/>
    <col min="1805" max="1805" width="22.42578125" style="17" bestFit="1" customWidth="1"/>
    <col min="1806" max="2048" width="9.140625" style="17"/>
    <col min="2049" max="2049" width="24.7109375" style="17" customWidth="1"/>
    <col min="2050" max="2050" width="14.42578125" style="17" customWidth="1"/>
    <col min="2051" max="2051" width="14.28515625" style="17" customWidth="1"/>
    <col min="2052" max="2052" width="10.7109375" style="17" customWidth="1"/>
    <col min="2053" max="2053" width="11.42578125" style="17" customWidth="1"/>
    <col min="2054" max="2054" width="19.42578125" style="17" customWidth="1"/>
    <col min="2055" max="2055" width="12.7109375" style="17" customWidth="1"/>
    <col min="2056" max="2056" width="12.28515625" style="17" customWidth="1"/>
    <col min="2057" max="2057" width="12.85546875" style="17" customWidth="1"/>
    <col min="2058" max="2058" width="26" style="17" customWidth="1"/>
    <col min="2059" max="2059" width="9.140625" style="17"/>
    <col min="2060" max="2060" width="11.28515625" style="17" bestFit="1" customWidth="1"/>
    <col min="2061" max="2061" width="22.42578125" style="17" bestFit="1" customWidth="1"/>
    <col min="2062" max="2304" width="9.140625" style="17"/>
    <col min="2305" max="2305" width="24.7109375" style="17" customWidth="1"/>
    <col min="2306" max="2306" width="14.42578125" style="17" customWidth="1"/>
    <col min="2307" max="2307" width="14.28515625" style="17" customWidth="1"/>
    <col min="2308" max="2308" width="10.7109375" style="17" customWidth="1"/>
    <col min="2309" max="2309" width="11.42578125" style="17" customWidth="1"/>
    <col min="2310" max="2310" width="19.42578125" style="17" customWidth="1"/>
    <col min="2311" max="2311" width="12.7109375" style="17" customWidth="1"/>
    <col min="2312" max="2312" width="12.28515625" style="17" customWidth="1"/>
    <col min="2313" max="2313" width="12.85546875" style="17" customWidth="1"/>
    <col min="2314" max="2314" width="26" style="17" customWidth="1"/>
    <col min="2315" max="2315" width="9.140625" style="17"/>
    <col min="2316" max="2316" width="11.28515625" style="17" bestFit="1" customWidth="1"/>
    <col min="2317" max="2317" width="22.42578125" style="17" bestFit="1" customWidth="1"/>
    <col min="2318" max="2560" width="9.140625" style="17"/>
    <col min="2561" max="2561" width="24.7109375" style="17" customWidth="1"/>
    <col min="2562" max="2562" width="14.42578125" style="17" customWidth="1"/>
    <col min="2563" max="2563" width="14.28515625" style="17" customWidth="1"/>
    <col min="2564" max="2564" width="10.7109375" style="17" customWidth="1"/>
    <col min="2565" max="2565" width="11.42578125" style="17" customWidth="1"/>
    <col min="2566" max="2566" width="19.42578125" style="17" customWidth="1"/>
    <col min="2567" max="2567" width="12.7109375" style="17" customWidth="1"/>
    <col min="2568" max="2568" width="12.28515625" style="17" customWidth="1"/>
    <col min="2569" max="2569" width="12.85546875" style="17" customWidth="1"/>
    <col min="2570" max="2570" width="26" style="17" customWidth="1"/>
    <col min="2571" max="2571" width="9.140625" style="17"/>
    <col min="2572" max="2572" width="11.28515625" style="17" bestFit="1" customWidth="1"/>
    <col min="2573" max="2573" width="22.42578125" style="17" bestFit="1" customWidth="1"/>
    <col min="2574" max="2816" width="9.140625" style="17"/>
    <col min="2817" max="2817" width="24.7109375" style="17" customWidth="1"/>
    <col min="2818" max="2818" width="14.42578125" style="17" customWidth="1"/>
    <col min="2819" max="2819" width="14.28515625" style="17" customWidth="1"/>
    <col min="2820" max="2820" width="10.7109375" style="17" customWidth="1"/>
    <col min="2821" max="2821" width="11.42578125" style="17" customWidth="1"/>
    <col min="2822" max="2822" width="19.42578125" style="17" customWidth="1"/>
    <col min="2823" max="2823" width="12.7109375" style="17" customWidth="1"/>
    <col min="2824" max="2824" width="12.28515625" style="17" customWidth="1"/>
    <col min="2825" max="2825" width="12.85546875" style="17" customWidth="1"/>
    <col min="2826" max="2826" width="26" style="17" customWidth="1"/>
    <col min="2827" max="2827" width="9.140625" style="17"/>
    <col min="2828" max="2828" width="11.28515625" style="17" bestFit="1" customWidth="1"/>
    <col min="2829" max="2829" width="22.42578125" style="17" bestFit="1" customWidth="1"/>
    <col min="2830" max="3072" width="9.140625" style="17"/>
    <col min="3073" max="3073" width="24.7109375" style="17" customWidth="1"/>
    <col min="3074" max="3074" width="14.42578125" style="17" customWidth="1"/>
    <col min="3075" max="3075" width="14.28515625" style="17" customWidth="1"/>
    <col min="3076" max="3076" width="10.7109375" style="17" customWidth="1"/>
    <col min="3077" max="3077" width="11.42578125" style="17" customWidth="1"/>
    <col min="3078" max="3078" width="19.42578125" style="17" customWidth="1"/>
    <col min="3079" max="3079" width="12.7109375" style="17" customWidth="1"/>
    <col min="3080" max="3080" width="12.28515625" style="17" customWidth="1"/>
    <col min="3081" max="3081" width="12.85546875" style="17" customWidth="1"/>
    <col min="3082" max="3082" width="26" style="17" customWidth="1"/>
    <col min="3083" max="3083" width="9.140625" style="17"/>
    <col min="3084" max="3084" width="11.28515625" style="17" bestFit="1" customWidth="1"/>
    <col min="3085" max="3085" width="22.42578125" style="17" bestFit="1" customWidth="1"/>
    <col min="3086" max="3328" width="9.140625" style="17"/>
    <col min="3329" max="3329" width="24.7109375" style="17" customWidth="1"/>
    <col min="3330" max="3330" width="14.42578125" style="17" customWidth="1"/>
    <col min="3331" max="3331" width="14.28515625" style="17" customWidth="1"/>
    <col min="3332" max="3332" width="10.7109375" style="17" customWidth="1"/>
    <col min="3333" max="3333" width="11.42578125" style="17" customWidth="1"/>
    <col min="3334" max="3334" width="19.42578125" style="17" customWidth="1"/>
    <col min="3335" max="3335" width="12.7109375" style="17" customWidth="1"/>
    <col min="3336" max="3336" width="12.28515625" style="17" customWidth="1"/>
    <col min="3337" max="3337" width="12.85546875" style="17" customWidth="1"/>
    <col min="3338" max="3338" width="26" style="17" customWidth="1"/>
    <col min="3339" max="3339" width="9.140625" style="17"/>
    <col min="3340" max="3340" width="11.28515625" style="17" bestFit="1" customWidth="1"/>
    <col min="3341" max="3341" width="22.42578125" style="17" bestFit="1" customWidth="1"/>
    <col min="3342" max="3584" width="9.140625" style="17"/>
    <col min="3585" max="3585" width="24.7109375" style="17" customWidth="1"/>
    <col min="3586" max="3586" width="14.42578125" style="17" customWidth="1"/>
    <col min="3587" max="3587" width="14.28515625" style="17" customWidth="1"/>
    <col min="3588" max="3588" width="10.7109375" style="17" customWidth="1"/>
    <col min="3589" max="3589" width="11.42578125" style="17" customWidth="1"/>
    <col min="3590" max="3590" width="19.42578125" style="17" customWidth="1"/>
    <col min="3591" max="3591" width="12.7109375" style="17" customWidth="1"/>
    <col min="3592" max="3592" width="12.28515625" style="17" customWidth="1"/>
    <col min="3593" max="3593" width="12.85546875" style="17" customWidth="1"/>
    <col min="3594" max="3594" width="26" style="17" customWidth="1"/>
    <col min="3595" max="3595" width="9.140625" style="17"/>
    <col min="3596" max="3596" width="11.28515625" style="17" bestFit="1" customWidth="1"/>
    <col min="3597" max="3597" width="22.42578125" style="17" bestFit="1" customWidth="1"/>
    <col min="3598" max="3840" width="9.140625" style="17"/>
    <col min="3841" max="3841" width="24.7109375" style="17" customWidth="1"/>
    <col min="3842" max="3842" width="14.42578125" style="17" customWidth="1"/>
    <col min="3843" max="3843" width="14.28515625" style="17" customWidth="1"/>
    <col min="3844" max="3844" width="10.7109375" style="17" customWidth="1"/>
    <col min="3845" max="3845" width="11.42578125" style="17" customWidth="1"/>
    <col min="3846" max="3846" width="19.42578125" style="17" customWidth="1"/>
    <col min="3847" max="3847" width="12.7109375" style="17" customWidth="1"/>
    <col min="3848" max="3848" width="12.28515625" style="17" customWidth="1"/>
    <col min="3849" max="3849" width="12.85546875" style="17" customWidth="1"/>
    <col min="3850" max="3850" width="26" style="17" customWidth="1"/>
    <col min="3851" max="3851" width="9.140625" style="17"/>
    <col min="3852" max="3852" width="11.28515625" style="17" bestFit="1" customWidth="1"/>
    <col min="3853" max="3853" width="22.42578125" style="17" bestFit="1" customWidth="1"/>
    <col min="3854" max="4096" width="9.140625" style="17"/>
    <col min="4097" max="4097" width="24.7109375" style="17" customWidth="1"/>
    <col min="4098" max="4098" width="14.42578125" style="17" customWidth="1"/>
    <col min="4099" max="4099" width="14.28515625" style="17" customWidth="1"/>
    <col min="4100" max="4100" width="10.7109375" style="17" customWidth="1"/>
    <col min="4101" max="4101" width="11.42578125" style="17" customWidth="1"/>
    <col min="4102" max="4102" width="19.42578125" style="17" customWidth="1"/>
    <col min="4103" max="4103" width="12.7109375" style="17" customWidth="1"/>
    <col min="4104" max="4104" width="12.28515625" style="17" customWidth="1"/>
    <col min="4105" max="4105" width="12.85546875" style="17" customWidth="1"/>
    <col min="4106" max="4106" width="26" style="17" customWidth="1"/>
    <col min="4107" max="4107" width="9.140625" style="17"/>
    <col min="4108" max="4108" width="11.28515625" style="17" bestFit="1" customWidth="1"/>
    <col min="4109" max="4109" width="22.42578125" style="17" bestFit="1" customWidth="1"/>
    <col min="4110" max="4352" width="9.140625" style="17"/>
    <col min="4353" max="4353" width="24.7109375" style="17" customWidth="1"/>
    <col min="4354" max="4354" width="14.42578125" style="17" customWidth="1"/>
    <col min="4355" max="4355" width="14.28515625" style="17" customWidth="1"/>
    <col min="4356" max="4356" width="10.7109375" style="17" customWidth="1"/>
    <col min="4357" max="4357" width="11.42578125" style="17" customWidth="1"/>
    <col min="4358" max="4358" width="19.42578125" style="17" customWidth="1"/>
    <col min="4359" max="4359" width="12.7109375" style="17" customWidth="1"/>
    <col min="4360" max="4360" width="12.28515625" style="17" customWidth="1"/>
    <col min="4361" max="4361" width="12.85546875" style="17" customWidth="1"/>
    <col min="4362" max="4362" width="26" style="17" customWidth="1"/>
    <col min="4363" max="4363" width="9.140625" style="17"/>
    <col min="4364" max="4364" width="11.28515625" style="17" bestFit="1" customWidth="1"/>
    <col min="4365" max="4365" width="22.42578125" style="17" bestFit="1" customWidth="1"/>
    <col min="4366" max="4608" width="9.140625" style="17"/>
    <col min="4609" max="4609" width="24.7109375" style="17" customWidth="1"/>
    <col min="4610" max="4610" width="14.42578125" style="17" customWidth="1"/>
    <col min="4611" max="4611" width="14.28515625" style="17" customWidth="1"/>
    <col min="4612" max="4612" width="10.7109375" style="17" customWidth="1"/>
    <col min="4613" max="4613" width="11.42578125" style="17" customWidth="1"/>
    <col min="4614" max="4614" width="19.42578125" style="17" customWidth="1"/>
    <col min="4615" max="4615" width="12.7109375" style="17" customWidth="1"/>
    <col min="4616" max="4616" width="12.28515625" style="17" customWidth="1"/>
    <col min="4617" max="4617" width="12.85546875" style="17" customWidth="1"/>
    <col min="4618" max="4618" width="26" style="17" customWidth="1"/>
    <col min="4619" max="4619" width="9.140625" style="17"/>
    <col min="4620" max="4620" width="11.28515625" style="17" bestFit="1" customWidth="1"/>
    <col min="4621" max="4621" width="22.42578125" style="17" bestFit="1" customWidth="1"/>
    <col min="4622" max="4864" width="9.140625" style="17"/>
    <col min="4865" max="4865" width="24.7109375" style="17" customWidth="1"/>
    <col min="4866" max="4866" width="14.42578125" style="17" customWidth="1"/>
    <col min="4867" max="4867" width="14.28515625" style="17" customWidth="1"/>
    <col min="4868" max="4868" width="10.7109375" style="17" customWidth="1"/>
    <col min="4869" max="4869" width="11.42578125" style="17" customWidth="1"/>
    <col min="4870" max="4870" width="19.42578125" style="17" customWidth="1"/>
    <col min="4871" max="4871" width="12.7109375" style="17" customWidth="1"/>
    <col min="4872" max="4872" width="12.28515625" style="17" customWidth="1"/>
    <col min="4873" max="4873" width="12.85546875" style="17" customWidth="1"/>
    <col min="4874" max="4874" width="26" style="17" customWidth="1"/>
    <col min="4875" max="4875" width="9.140625" style="17"/>
    <col min="4876" max="4876" width="11.28515625" style="17" bestFit="1" customWidth="1"/>
    <col min="4877" max="4877" width="22.42578125" style="17" bestFit="1" customWidth="1"/>
    <col min="4878" max="5120" width="9.140625" style="17"/>
    <col min="5121" max="5121" width="24.7109375" style="17" customWidth="1"/>
    <col min="5122" max="5122" width="14.42578125" style="17" customWidth="1"/>
    <col min="5123" max="5123" width="14.28515625" style="17" customWidth="1"/>
    <col min="5124" max="5124" width="10.7109375" style="17" customWidth="1"/>
    <col min="5125" max="5125" width="11.42578125" style="17" customWidth="1"/>
    <col min="5126" max="5126" width="19.42578125" style="17" customWidth="1"/>
    <col min="5127" max="5127" width="12.7109375" style="17" customWidth="1"/>
    <col min="5128" max="5128" width="12.28515625" style="17" customWidth="1"/>
    <col min="5129" max="5129" width="12.85546875" style="17" customWidth="1"/>
    <col min="5130" max="5130" width="26" style="17" customWidth="1"/>
    <col min="5131" max="5131" width="9.140625" style="17"/>
    <col min="5132" max="5132" width="11.28515625" style="17" bestFit="1" customWidth="1"/>
    <col min="5133" max="5133" width="22.42578125" style="17" bestFit="1" customWidth="1"/>
    <col min="5134" max="5376" width="9.140625" style="17"/>
    <col min="5377" max="5377" width="24.7109375" style="17" customWidth="1"/>
    <col min="5378" max="5378" width="14.42578125" style="17" customWidth="1"/>
    <col min="5379" max="5379" width="14.28515625" style="17" customWidth="1"/>
    <col min="5380" max="5380" width="10.7109375" style="17" customWidth="1"/>
    <col min="5381" max="5381" width="11.42578125" style="17" customWidth="1"/>
    <col min="5382" max="5382" width="19.42578125" style="17" customWidth="1"/>
    <col min="5383" max="5383" width="12.7109375" style="17" customWidth="1"/>
    <col min="5384" max="5384" width="12.28515625" style="17" customWidth="1"/>
    <col min="5385" max="5385" width="12.85546875" style="17" customWidth="1"/>
    <col min="5386" max="5386" width="26" style="17" customWidth="1"/>
    <col min="5387" max="5387" width="9.140625" style="17"/>
    <col min="5388" max="5388" width="11.28515625" style="17" bestFit="1" customWidth="1"/>
    <col min="5389" max="5389" width="22.42578125" style="17" bestFit="1" customWidth="1"/>
    <col min="5390" max="5632" width="9.140625" style="17"/>
    <col min="5633" max="5633" width="24.7109375" style="17" customWidth="1"/>
    <col min="5634" max="5634" width="14.42578125" style="17" customWidth="1"/>
    <col min="5635" max="5635" width="14.28515625" style="17" customWidth="1"/>
    <col min="5636" max="5636" width="10.7109375" style="17" customWidth="1"/>
    <col min="5637" max="5637" width="11.42578125" style="17" customWidth="1"/>
    <col min="5638" max="5638" width="19.42578125" style="17" customWidth="1"/>
    <col min="5639" max="5639" width="12.7109375" style="17" customWidth="1"/>
    <col min="5640" max="5640" width="12.28515625" style="17" customWidth="1"/>
    <col min="5641" max="5641" width="12.85546875" style="17" customWidth="1"/>
    <col min="5642" max="5642" width="26" style="17" customWidth="1"/>
    <col min="5643" max="5643" width="9.140625" style="17"/>
    <col min="5644" max="5644" width="11.28515625" style="17" bestFit="1" customWidth="1"/>
    <col min="5645" max="5645" width="22.42578125" style="17" bestFit="1" customWidth="1"/>
    <col min="5646" max="5888" width="9.140625" style="17"/>
    <col min="5889" max="5889" width="24.7109375" style="17" customWidth="1"/>
    <col min="5890" max="5890" width="14.42578125" style="17" customWidth="1"/>
    <col min="5891" max="5891" width="14.28515625" style="17" customWidth="1"/>
    <col min="5892" max="5892" width="10.7109375" style="17" customWidth="1"/>
    <col min="5893" max="5893" width="11.42578125" style="17" customWidth="1"/>
    <col min="5894" max="5894" width="19.42578125" style="17" customWidth="1"/>
    <col min="5895" max="5895" width="12.7109375" style="17" customWidth="1"/>
    <col min="5896" max="5896" width="12.28515625" style="17" customWidth="1"/>
    <col min="5897" max="5897" width="12.85546875" style="17" customWidth="1"/>
    <col min="5898" max="5898" width="26" style="17" customWidth="1"/>
    <col min="5899" max="5899" width="9.140625" style="17"/>
    <col min="5900" max="5900" width="11.28515625" style="17" bestFit="1" customWidth="1"/>
    <col min="5901" max="5901" width="22.42578125" style="17" bestFit="1" customWidth="1"/>
    <col min="5902" max="6144" width="9.140625" style="17"/>
    <col min="6145" max="6145" width="24.7109375" style="17" customWidth="1"/>
    <col min="6146" max="6146" width="14.42578125" style="17" customWidth="1"/>
    <col min="6147" max="6147" width="14.28515625" style="17" customWidth="1"/>
    <col min="6148" max="6148" width="10.7109375" style="17" customWidth="1"/>
    <col min="6149" max="6149" width="11.42578125" style="17" customWidth="1"/>
    <col min="6150" max="6150" width="19.42578125" style="17" customWidth="1"/>
    <col min="6151" max="6151" width="12.7109375" style="17" customWidth="1"/>
    <col min="6152" max="6152" width="12.28515625" style="17" customWidth="1"/>
    <col min="6153" max="6153" width="12.85546875" style="17" customWidth="1"/>
    <col min="6154" max="6154" width="26" style="17" customWidth="1"/>
    <col min="6155" max="6155" width="9.140625" style="17"/>
    <col min="6156" max="6156" width="11.28515625" style="17" bestFit="1" customWidth="1"/>
    <col min="6157" max="6157" width="22.42578125" style="17" bestFit="1" customWidth="1"/>
    <col min="6158" max="6400" width="9.140625" style="17"/>
    <col min="6401" max="6401" width="24.7109375" style="17" customWidth="1"/>
    <col min="6402" max="6402" width="14.42578125" style="17" customWidth="1"/>
    <col min="6403" max="6403" width="14.28515625" style="17" customWidth="1"/>
    <col min="6404" max="6404" width="10.7109375" style="17" customWidth="1"/>
    <col min="6405" max="6405" width="11.42578125" style="17" customWidth="1"/>
    <col min="6406" max="6406" width="19.42578125" style="17" customWidth="1"/>
    <col min="6407" max="6407" width="12.7109375" style="17" customWidth="1"/>
    <col min="6408" max="6408" width="12.28515625" style="17" customWidth="1"/>
    <col min="6409" max="6409" width="12.85546875" style="17" customWidth="1"/>
    <col min="6410" max="6410" width="26" style="17" customWidth="1"/>
    <col min="6411" max="6411" width="9.140625" style="17"/>
    <col min="6412" max="6412" width="11.28515625" style="17" bestFit="1" customWidth="1"/>
    <col min="6413" max="6413" width="22.42578125" style="17" bestFit="1" customWidth="1"/>
    <col min="6414" max="6656" width="9.140625" style="17"/>
    <col min="6657" max="6657" width="24.7109375" style="17" customWidth="1"/>
    <col min="6658" max="6658" width="14.42578125" style="17" customWidth="1"/>
    <col min="6659" max="6659" width="14.28515625" style="17" customWidth="1"/>
    <col min="6660" max="6660" width="10.7109375" style="17" customWidth="1"/>
    <col min="6661" max="6661" width="11.42578125" style="17" customWidth="1"/>
    <col min="6662" max="6662" width="19.42578125" style="17" customWidth="1"/>
    <col min="6663" max="6663" width="12.7109375" style="17" customWidth="1"/>
    <col min="6664" max="6664" width="12.28515625" style="17" customWidth="1"/>
    <col min="6665" max="6665" width="12.85546875" style="17" customWidth="1"/>
    <col min="6666" max="6666" width="26" style="17" customWidth="1"/>
    <col min="6667" max="6667" width="9.140625" style="17"/>
    <col min="6668" max="6668" width="11.28515625" style="17" bestFit="1" customWidth="1"/>
    <col min="6669" max="6669" width="22.42578125" style="17" bestFit="1" customWidth="1"/>
    <col min="6670" max="6912" width="9.140625" style="17"/>
    <col min="6913" max="6913" width="24.7109375" style="17" customWidth="1"/>
    <col min="6914" max="6914" width="14.42578125" style="17" customWidth="1"/>
    <col min="6915" max="6915" width="14.28515625" style="17" customWidth="1"/>
    <col min="6916" max="6916" width="10.7109375" style="17" customWidth="1"/>
    <col min="6917" max="6917" width="11.42578125" style="17" customWidth="1"/>
    <col min="6918" max="6918" width="19.42578125" style="17" customWidth="1"/>
    <col min="6919" max="6919" width="12.7109375" style="17" customWidth="1"/>
    <col min="6920" max="6920" width="12.28515625" style="17" customWidth="1"/>
    <col min="6921" max="6921" width="12.85546875" style="17" customWidth="1"/>
    <col min="6922" max="6922" width="26" style="17" customWidth="1"/>
    <col min="6923" max="6923" width="9.140625" style="17"/>
    <col min="6924" max="6924" width="11.28515625" style="17" bestFit="1" customWidth="1"/>
    <col min="6925" max="6925" width="22.42578125" style="17" bestFit="1" customWidth="1"/>
    <col min="6926" max="7168" width="9.140625" style="17"/>
    <col min="7169" max="7169" width="24.7109375" style="17" customWidth="1"/>
    <col min="7170" max="7170" width="14.42578125" style="17" customWidth="1"/>
    <col min="7171" max="7171" width="14.28515625" style="17" customWidth="1"/>
    <col min="7172" max="7172" width="10.7109375" style="17" customWidth="1"/>
    <col min="7173" max="7173" width="11.42578125" style="17" customWidth="1"/>
    <col min="7174" max="7174" width="19.42578125" style="17" customWidth="1"/>
    <col min="7175" max="7175" width="12.7109375" style="17" customWidth="1"/>
    <col min="7176" max="7176" width="12.28515625" style="17" customWidth="1"/>
    <col min="7177" max="7177" width="12.85546875" style="17" customWidth="1"/>
    <col min="7178" max="7178" width="26" style="17" customWidth="1"/>
    <col min="7179" max="7179" width="9.140625" style="17"/>
    <col min="7180" max="7180" width="11.28515625" style="17" bestFit="1" customWidth="1"/>
    <col min="7181" max="7181" width="22.42578125" style="17" bestFit="1" customWidth="1"/>
    <col min="7182" max="7424" width="9.140625" style="17"/>
    <col min="7425" max="7425" width="24.7109375" style="17" customWidth="1"/>
    <col min="7426" max="7426" width="14.42578125" style="17" customWidth="1"/>
    <col min="7427" max="7427" width="14.28515625" style="17" customWidth="1"/>
    <col min="7428" max="7428" width="10.7109375" style="17" customWidth="1"/>
    <col min="7429" max="7429" width="11.42578125" style="17" customWidth="1"/>
    <col min="7430" max="7430" width="19.42578125" style="17" customWidth="1"/>
    <col min="7431" max="7431" width="12.7109375" style="17" customWidth="1"/>
    <col min="7432" max="7432" width="12.28515625" style="17" customWidth="1"/>
    <col min="7433" max="7433" width="12.85546875" style="17" customWidth="1"/>
    <col min="7434" max="7434" width="26" style="17" customWidth="1"/>
    <col min="7435" max="7435" width="9.140625" style="17"/>
    <col min="7436" max="7436" width="11.28515625" style="17" bestFit="1" customWidth="1"/>
    <col min="7437" max="7437" width="22.42578125" style="17" bestFit="1" customWidth="1"/>
    <col min="7438" max="7680" width="9.140625" style="17"/>
    <col min="7681" max="7681" width="24.7109375" style="17" customWidth="1"/>
    <col min="7682" max="7682" width="14.42578125" style="17" customWidth="1"/>
    <col min="7683" max="7683" width="14.28515625" style="17" customWidth="1"/>
    <col min="7684" max="7684" width="10.7109375" style="17" customWidth="1"/>
    <col min="7685" max="7685" width="11.42578125" style="17" customWidth="1"/>
    <col min="7686" max="7686" width="19.42578125" style="17" customWidth="1"/>
    <col min="7687" max="7687" width="12.7109375" style="17" customWidth="1"/>
    <col min="7688" max="7688" width="12.28515625" style="17" customWidth="1"/>
    <col min="7689" max="7689" width="12.85546875" style="17" customWidth="1"/>
    <col min="7690" max="7690" width="26" style="17" customWidth="1"/>
    <col min="7691" max="7691" width="9.140625" style="17"/>
    <col min="7692" max="7692" width="11.28515625" style="17" bestFit="1" customWidth="1"/>
    <col min="7693" max="7693" width="22.42578125" style="17" bestFit="1" customWidth="1"/>
    <col min="7694" max="7936" width="9.140625" style="17"/>
    <col min="7937" max="7937" width="24.7109375" style="17" customWidth="1"/>
    <col min="7938" max="7938" width="14.42578125" style="17" customWidth="1"/>
    <col min="7939" max="7939" width="14.28515625" style="17" customWidth="1"/>
    <col min="7940" max="7940" width="10.7109375" style="17" customWidth="1"/>
    <col min="7941" max="7941" width="11.42578125" style="17" customWidth="1"/>
    <col min="7942" max="7942" width="19.42578125" style="17" customWidth="1"/>
    <col min="7943" max="7943" width="12.7109375" style="17" customWidth="1"/>
    <col min="7944" max="7944" width="12.28515625" style="17" customWidth="1"/>
    <col min="7945" max="7945" width="12.85546875" style="17" customWidth="1"/>
    <col min="7946" max="7946" width="26" style="17" customWidth="1"/>
    <col min="7947" max="7947" width="9.140625" style="17"/>
    <col min="7948" max="7948" width="11.28515625" style="17" bestFit="1" customWidth="1"/>
    <col min="7949" max="7949" width="22.42578125" style="17" bestFit="1" customWidth="1"/>
    <col min="7950" max="8192" width="9.140625" style="17"/>
    <col min="8193" max="8193" width="24.7109375" style="17" customWidth="1"/>
    <col min="8194" max="8194" width="14.42578125" style="17" customWidth="1"/>
    <col min="8195" max="8195" width="14.28515625" style="17" customWidth="1"/>
    <col min="8196" max="8196" width="10.7109375" style="17" customWidth="1"/>
    <col min="8197" max="8197" width="11.42578125" style="17" customWidth="1"/>
    <col min="8198" max="8198" width="19.42578125" style="17" customWidth="1"/>
    <col min="8199" max="8199" width="12.7109375" style="17" customWidth="1"/>
    <col min="8200" max="8200" width="12.28515625" style="17" customWidth="1"/>
    <col min="8201" max="8201" width="12.85546875" style="17" customWidth="1"/>
    <col min="8202" max="8202" width="26" style="17" customWidth="1"/>
    <col min="8203" max="8203" width="9.140625" style="17"/>
    <col min="8204" max="8204" width="11.28515625" style="17" bestFit="1" customWidth="1"/>
    <col min="8205" max="8205" width="22.42578125" style="17" bestFit="1" customWidth="1"/>
    <col min="8206" max="8448" width="9.140625" style="17"/>
    <col min="8449" max="8449" width="24.7109375" style="17" customWidth="1"/>
    <col min="8450" max="8450" width="14.42578125" style="17" customWidth="1"/>
    <col min="8451" max="8451" width="14.28515625" style="17" customWidth="1"/>
    <col min="8452" max="8452" width="10.7109375" style="17" customWidth="1"/>
    <col min="8453" max="8453" width="11.42578125" style="17" customWidth="1"/>
    <col min="8454" max="8454" width="19.42578125" style="17" customWidth="1"/>
    <col min="8455" max="8455" width="12.7109375" style="17" customWidth="1"/>
    <col min="8456" max="8456" width="12.28515625" style="17" customWidth="1"/>
    <col min="8457" max="8457" width="12.85546875" style="17" customWidth="1"/>
    <col min="8458" max="8458" width="26" style="17" customWidth="1"/>
    <col min="8459" max="8459" width="9.140625" style="17"/>
    <col min="8460" max="8460" width="11.28515625" style="17" bestFit="1" customWidth="1"/>
    <col min="8461" max="8461" width="22.42578125" style="17" bestFit="1" customWidth="1"/>
    <col min="8462" max="8704" width="9.140625" style="17"/>
    <col min="8705" max="8705" width="24.7109375" style="17" customWidth="1"/>
    <col min="8706" max="8706" width="14.42578125" style="17" customWidth="1"/>
    <col min="8707" max="8707" width="14.28515625" style="17" customWidth="1"/>
    <col min="8708" max="8708" width="10.7109375" style="17" customWidth="1"/>
    <col min="8709" max="8709" width="11.42578125" style="17" customWidth="1"/>
    <col min="8710" max="8710" width="19.42578125" style="17" customWidth="1"/>
    <col min="8711" max="8711" width="12.7109375" style="17" customWidth="1"/>
    <col min="8712" max="8712" width="12.28515625" style="17" customWidth="1"/>
    <col min="8713" max="8713" width="12.85546875" style="17" customWidth="1"/>
    <col min="8714" max="8714" width="26" style="17" customWidth="1"/>
    <col min="8715" max="8715" width="9.140625" style="17"/>
    <col min="8716" max="8716" width="11.28515625" style="17" bestFit="1" customWidth="1"/>
    <col min="8717" max="8717" width="22.42578125" style="17" bestFit="1" customWidth="1"/>
    <col min="8718" max="8960" width="9.140625" style="17"/>
    <col min="8961" max="8961" width="24.7109375" style="17" customWidth="1"/>
    <col min="8962" max="8962" width="14.42578125" style="17" customWidth="1"/>
    <col min="8963" max="8963" width="14.28515625" style="17" customWidth="1"/>
    <col min="8964" max="8964" width="10.7109375" style="17" customWidth="1"/>
    <col min="8965" max="8965" width="11.42578125" style="17" customWidth="1"/>
    <col min="8966" max="8966" width="19.42578125" style="17" customWidth="1"/>
    <col min="8967" max="8967" width="12.7109375" style="17" customWidth="1"/>
    <col min="8968" max="8968" width="12.28515625" style="17" customWidth="1"/>
    <col min="8969" max="8969" width="12.85546875" style="17" customWidth="1"/>
    <col min="8970" max="8970" width="26" style="17" customWidth="1"/>
    <col min="8971" max="8971" width="9.140625" style="17"/>
    <col min="8972" max="8972" width="11.28515625" style="17" bestFit="1" customWidth="1"/>
    <col min="8973" max="8973" width="22.42578125" style="17" bestFit="1" customWidth="1"/>
    <col min="8974" max="9216" width="9.140625" style="17"/>
    <col min="9217" max="9217" width="24.7109375" style="17" customWidth="1"/>
    <col min="9218" max="9218" width="14.42578125" style="17" customWidth="1"/>
    <col min="9219" max="9219" width="14.28515625" style="17" customWidth="1"/>
    <col min="9220" max="9220" width="10.7109375" style="17" customWidth="1"/>
    <col min="9221" max="9221" width="11.42578125" style="17" customWidth="1"/>
    <col min="9222" max="9222" width="19.42578125" style="17" customWidth="1"/>
    <col min="9223" max="9223" width="12.7109375" style="17" customWidth="1"/>
    <col min="9224" max="9224" width="12.28515625" style="17" customWidth="1"/>
    <col min="9225" max="9225" width="12.85546875" style="17" customWidth="1"/>
    <col min="9226" max="9226" width="26" style="17" customWidth="1"/>
    <col min="9227" max="9227" width="9.140625" style="17"/>
    <col min="9228" max="9228" width="11.28515625" style="17" bestFit="1" customWidth="1"/>
    <col min="9229" max="9229" width="22.42578125" style="17" bestFit="1" customWidth="1"/>
    <col min="9230" max="9472" width="9.140625" style="17"/>
    <col min="9473" max="9473" width="24.7109375" style="17" customWidth="1"/>
    <col min="9474" max="9474" width="14.42578125" style="17" customWidth="1"/>
    <col min="9475" max="9475" width="14.28515625" style="17" customWidth="1"/>
    <col min="9476" max="9476" width="10.7109375" style="17" customWidth="1"/>
    <col min="9477" max="9477" width="11.42578125" style="17" customWidth="1"/>
    <col min="9478" max="9478" width="19.42578125" style="17" customWidth="1"/>
    <col min="9479" max="9479" width="12.7109375" style="17" customWidth="1"/>
    <col min="9480" max="9480" width="12.28515625" style="17" customWidth="1"/>
    <col min="9481" max="9481" width="12.85546875" style="17" customWidth="1"/>
    <col min="9482" max="9482" width="26" style="17" customWidth="1"/>
    <col min="9483" max="9483" width="9.140625" style="17"/>
    <col min="9484" max="9484" width="11.28515625" style="17" bestFit="1" customWidth="1"/>
    <col min="9485" max="9485" width="22.42578125" style="17" bestFit="1" customWidth="1"/>
    <col min="9486" max="9728" width="9.140625" style="17"/>
    <col min="9729" max="9729" width="24.7109375" style="17" customWidth="1"/>
    <col min="9730" max="9730" width="14.42578125" style="17" customWidth="1"/>
    <col min="9731" max="9731" width="14.28515625" style="17" customWidth="1"/>
    <col min="9732" max="9732" width="10.7109375" style="17" customWidth="1"/>
    <col min="9733" max="9733" width="11.42578125" style="17" customWidth="1"/>
    <col min="9734" max="9734" width="19.42578125" style="17" customWidth="1"/>
    <col min="9735" max="9735" width="12.7109375" style="17" customWidth="1"/>
    <col min="9736" max="9736" width="12.28515625" style="17" customWidth="1"/>
    <col min="9737" max="9737" width="12.85546875" style="17" customWidth="1"/>
    <col min="9738" max="9738" width="26" style="17" customWidth="1"/>
    <col min="9739" max="9739" width="9.140625" style="17"/>
    <col min="9740" max="9740" width="11.28515625" style="17" bestFit="1" customWidth="1"/>
    <col min="9741" max="9741" width="22.42578125" style="17" bestFit="1" customWidth="1"/>
    <col min="9742" max="9984" width="9.140625" style="17"/>
    <col min="9985" max="9985" width="24.7109375" style="17" customWidth="1"/>
    <col min="9986" max="9986" width="14.42578125" style="17" customWidth="1"/>
    <col min="9987" max="9987" width="14.28515625" style="17" customWidth="1"/>
    <col min="9988" max="9988" width="10.7109375" style="17" customWidth="1"/>
    <col min="9989" max="9989" width="11.42578125" style="17" customWidth="1"/>
    <col min="9990" max="9990" width="19.42578125" style="17" customWidth="1"/>
    <col min="9991" max="9991" width="12.7109375" style="17" customWidth="1"/>
    <col min="9992" max="9992" width="12.28515625" style="17" customWidth="1"/>
    <col min="9993" max="9993" width="12.85546875" style="17" customWidth="1"/>
    <col min="9994" max="9994" width="26" style="17" customWidth="1"/>
    <col min="9995" max="9995" width="9.140625" style="17"/>
    <col min="9996" max="9996" width="11.28515625" style="17" bestFit="1" customWidth="1"/>
    <col min="9997" max="9997" width="22.42578125" style="17" bestFit="1" customWidth="1"/>
    <col min="9998" max="10240" width="9.140625" style="17"/>
    <col min="10241" max="10241" width="24.7109375" style="17" customWidth="1"/>
    <col min="10242" max="10242" width="14.42578125" style="17" customWidth="1"/>
    <col min="10243" max="10243" width="14.28515625" style="17" customWidth="1"/>
    <col min="10244" max="10244" width="10.7109375" style="17" customWidth="1"/>
    <col min="10245" max="10245" width="11.42578125" style="17" customWidth="1"/>
    <col min="10246" max="10246" width="19.42578125" style="17" customWidth="1"/>
    <col min="10247" max="10247" width="12.7109375" style="17" customWidth="1"/>
    <col min="10248" max="10248" width="12.28515625" style="17" customWidth="1"/>
    <col min="10249" max="10249" width="12.85546875" style="17" customWidth="1"/>
    <col min="10250" max="10250" width="26" style="17" customWidth="1"/>
    <col min="10251" max="10251" width="9.140625" style="17"/>
    <col min="10252" max="10252" width="11.28515625" style="17" bestFit="1" customWidth="1"/>
    <col min="10253" max="10253" width="22.42578125" style="17" bestFit="1" customWidth="1"/>
    <col min="10254" max="10496" width="9.140625" style="17"/>
    <col min="10497" max="10497" width="24.7109375" style="17" customWidth="1"/>
    <col min="10498" max="10498" width="14.42578125" style="17" customWidth="1"/>
    <col min="10499" max="10499" width="14.28515625" style="17" customWidth="1"/>
    <col min="10500" max="10500" width="10.7109375" style="17" customWidth="1"/>
    <col min="10501" max="10501" width="11.42578125" style="17" customWidth="1"/>
    <col min="10502" max="10502" width="19.42578125" style="17" customWidth="1"/>
    <col min="10503" max="10503" width="12.7109375" style="17" customWidth="1"/>
    <col min="10504" max="10504" width="12.28515625" style="17" customWidth="1"/>
    <col min="10505" max="10505" width="12.85546875" style="17" customWidth="1"/>
    <col min="10506" max="10506" width="26" style="17" customWidth="1"/>
    <col min="10507" max="10507" width="9.140625" style="17"/>
    <col min="10508" max="10508" width="11.28515625" style="17" bestFit="1" customWidth="1"/>
    <col min="10509" max="10509" width="22.42578125" style="17" bestFit="1" customWidth="1"/>
    <col min="10510" max="10752" width="9.140625" style="17"/>
    <col min="10753" max="10753" width="24.7109375" style="17" customWidth="1"/>
    <col min="10754" max="10754" width="14.42578125" style="17" customWidth="1"/>
    <col min="10755" max="10755" width="14.28515625" style="17" customWidth="1"/>
    <col min="10756" max="10756" width="10.7109375" style="17" customWidth="1"/>
    <col min="10757" max="10757" width="11.42578125" style="17" customWidth="1"/>
    <col min="10758" max="10758" width="19.42578125" style="17" customWidth="1"/>
    <col min="10759" max="10759" width="12.7109375" style="17" customWidth="1"/>
    <col min="10760" max="10760" width="12.28515625" style="17" customWidth="1"/>
    <col min="10761" max="10761" width="12.85546875" style="17" customWidth="1"/>
    <col min="10762" max="10762" width="26" style="17" customWidth="1"/>
    <col min="10763" max="10763" width="9.140625" style="17"/>
    <col min="10764" max="10764" width="11.28515625" style="17" bestFit="1" customWidth="1"/>
    <col min="10765" max="10765" width="22.42578125" style="17" bestFit="1" customWidth="1"/>
    <col min="10766" max="11008" width="9.140625" style="17"/>
    <col min="11009" max="11009" width="24.7109375" style="17" customWidth="1"/>
    <col min="11010" max="11010" width="14.42578125" style="17" customWidth="1"/>
    <col min="11011" max="11011" width="14.28515625" style="17" customWidth="1"/>
    <col min="11012" max="11012" width="10.7109375" style="17" customWidth="1"/>
    <col min="11013" max="11013" width="11.42578125" style="17" customWidth="1"/>
    <col min="11014" max="11014" width="19.42578125" style="17" customWidth="1"/>
    <col min="11015" max="11015" width="12.7109375" style="17" customWidth="1"/>
    <col min="11016" max="11016" width="12.28515625" style="17" customWidth="1"/>
    <col min="11017" max="11017" width="12.85546875" style="17" customWidth="1"/>
    <col min="11018" max="11018" width="26" style="17" customWidth="1"/>
    <col min="11019" max="11019" width="9.140625" style="17"/>
    <col min="11020" max="11020" width="11.28515625" style="17" bestFit="1" customWidth="1"/>
    <col min="11021" max="11021" width="22.42578125" style="17" bestFit="1" customWidth="1"/>
    <col min="11022" max="11264" width="9.140625" style="17"/>
    <col min="11265" max="11265" width="24.7109375" style="17" customWidth="1"/>
    <col min="11266" max="11266" width="14.42578125" style="17" customWidth="1"/>
    <col min="11267" max="11267" width="14.28515625" style="17" customWidth="1"/>
    <col min="11268" max="11268" width="10.7109375" style="17" customWidth="1"/>
    <col min="11269" max="11269" width="11.42578125" style="17" customWidth="1"/>
    <col min="11270" max="11270" width="19.42578125" style="17" customWidth="1"/>
    <col min="11271" max="11271" width="12.7109375" style="17" customWidth="1"/>
    <col min="11272" max="11272" width="12.28515625" style="17" customWidth="1"/>
    <col min="11273" max="11273" width="12.85546875" style="17" customWidth="1"/>
    <col min="11274" max="11274" width="26" style="17" customWidth="1"/>
    <col min="11275" max="11275" width="9.140625" style="17"/>
    <col min="11276" max="11276" width="11.28515625" style="17" bestFit="1" customWidth="1"/>
    <col min="11277" max="11277" width="22.42578125" style="17" bestFit="1" customWidth="1"/>
    <col min="11278" max="11520" width="9.140625" style="17"/>
    <col min="11521" max="11521" width="24.7109375" style="17" customWidth="1"/>
    <col min="11522" max="11522" width="14.42578125" style="17" customWidth="1"/>
    <col min="11523" max="11523" width="14.28515625" style="17" customWidth="1"/>
    <col min="11524" max="11524" width="10.7109375" style="17" customWidth="1"/>
    <col min="11525" max="11525" width="11.42578125" style="17" customWidth="1"/>
    <col min="11526" max="11526" width="19.42578125" style="17" customWidth="1"/>
    <col min="11527" max="11527" width="12.7109375" style="17" customWidth="1"/>
    <col min="11528" max="11528" width="12.28515625" style="17" customWidth="1"/>
    <col min="11529" max="11529" width="12.85546875" style="17" customWidth="1"/>
    <col min="11530" max="11530" width="26" style="17" customWidth="1"/>
    <col min="11531" max="11531" width="9.140625" style="17"/>
    <col min="11532" max="11532" width="11.28515625" style="17" bestFit="1" customWidth="1"/>
    <col min="11533" max="11533" width="22.42578125" style="17" bestFit="1" customWidth="1"/>
    <col min="11534" max="11776" width="9.140625" style="17"/>
    <col min="11777" max="11777" width="24.7109375" style="17" customWidth="1"/>
    <col min="11778" max="11778" width="14.42578125" style="17" customWidth="1"/>
    <col min="11779" max="11779" width="14.28515625" style="17" customWidth="1"/>
    <col min="11780" max="11780" width="10.7109375" style="17" customWidth="1"/>
    <col min="11781" max="11781" width="11.42578125" style="17" customWidth="1"/>
    <col min="11782" max="11782" width="19.42578125" style="17" customWidth="1"/>
    <col min="11783" max="11783" width="12.7109375" style="17" customWidth="1"/>
    <col min="11784" max="11784" width="12.28515625" style="17" customWidth="1"/>
    <col min="11785" max="11785" width="12.85546875" style="17" customWidth="1"/>
    <col min="11786" max="11786" width="26" style="17" customWidth="1"/>
    <col min="11787" max="11787" width="9.140625" style="17"/>
    <col min="11788" max="11788" width="11.28515625" style="17" bestFit="1" customWidth="1"/>
    <col min="11789" max="11789" width="22.42578125" style="17" bestFit="1" customWidth="1"/>
    <col min="11790" max="12032" width="9.140625" style="17"/>
    <col min="12033" max="12033" width="24.7109375" style="17" customWidth="1"/>
    <col min="12034" max="12034" width="14.42578125" style="17" customWidth="1"/>
    <col min="12035" max="12035" width="14.28515625" style="17" customWidth="1"/>
    <col min="12036" max="12036" width="10.7109375" style="17" customWidth="1"/>
    <col min="12037" max="12037" width="11.42578125" style="17" customWidth="1"/>
    <col min="12038" max="12038" width="19.42578125" style="17" customWidth="1"/>
    <col min="12039" max="12039" width="12.7109375" style="17" customWidth="1"/>
    <col min="12040" max="12040" width="12.28515625" style="17" customWidth="1"/>
    <col min="12041" max="12041" width="12.85546875" style="17" customWidth="1"/>
    <col min="12042" max="12042" width="26" style="17" customWidth="1"/>
    <col min="12043" max="12043" width="9.140625" style="17"/>
    <col min="12044" max="12044" width="11.28515625" style="17" bestFit="1" customWidth="1"/>
    <col min="12045" max="12045" width="22.42578125" style="17" bestFit="1" customWidth="1"/>
    <col min="12046" max="12288" width="9.140625" style="17"/>
    <col min="12289" max="12289" width="24.7109375" style="17" customWidth="1"/>
    <col min="12290" max="12290" width="14.42578125" style="17" customWidth="1"/>
    <col min="12291" max="12291" width="14.28515625" style="17" customWidth="1"/>
    <col min="12292" max="12292" width="10.7109375" style="17" customWidth="1"/>
    <col min="12293" max="12293" width="11.42578125" style="17" customWidth="1"/>
    <col min="12294" max="12294" width="19.42578125" style="17" customWidth="1"/>
    <col min="12295" max="12295" width="12.7109375" style="17" customWidth="1"/>
    <col min="12296" max="12296" width="12.28515625" style="17" customWidth="1"/>
    <col min="12297" max="12297" width="12.85546875" style="17" customWidth="1"/>
    <col min="12298" max="12298" width="26" style="17" customWidth="1"/>
    <col min="12299" max="12299" width="9.140625" style="17"/>
    <col min="12300" max="12300" width="11.28515625" style="17" bestFit="1" customWidth="1"/>
    <col min="12301" max="12301" width="22.42578125" style="17" bestFit="1" customWidth="1"/>
    <col min="12302" max="12544" width="9.140625" style="17"/>
    <col min="12545" max="12545" width="24.7109375" style="17" customWidth="1"/>
    <col min="12546" max="12546" width="14.42578125" style="17" customWidth="1"/>
    <col min="12547" max="12547" width="14.28515625" style="17" customWidth="1"/>
    <col min="12548" max="12548" width="10.7109375" style="17" customWidth="1"/>
    <col min="12549" max="12549" width="11.42578125" style="17" customWidth="1"/>
    <col min="12550" max="12550" width="19.42578125" style="17" customWidth="1"/>
    <col min="12551" max="12551" width="12.7109375" style="17" customWidth="1"/>
    <col min="12552" max="12552" width="12.28515625" style="17" customWidth="1"/>
    <col min="12553" max="12553" width="12.85546875" style="17" customWidth="1"/>
    <col min="12554" max="12554" width="26" style="17" customWidth="1"/>
    <col min="12555" max="12555" width="9.140625" style="17"/>
    <col min="12556" max="12556" width="11.28515625" style="17" bestFit="1" customWidth="1"/>
    <col min="12557" max="12557" width="22.42578125" style="17" bestFit="1" customWidth="1"/>
    <col min="12558" max="12800" width="9.140625" style="17"/>
    <col min="12801" max="12801" width="24.7109375" style="17" customWidth="1"/>
    <col min="12802" max="12802" width="14.42578125" style="17" customWidth="1"/>
    <col min="12803" max="12803" width="14.28515625" style="17" customWidth="1"/>
    <col min="12804" max="12804" width="10.7109375" style="17" customWidth="1"/>
    <col min="12805" max="12805" width="11.42578125" style="17" customWidth="1"/>
    <col min="12806" max="12806" width="19.42578125" style="17" customWidth="1"/>
    <col min="12807" max="12807" width="12.7109375" style="17" customWidth="1"/>
    <col min="12808" max="12808" width="12.28515625" style="17" customWidth="1"/>
    <col min="12809" max="12809" width="12.85546875" style="17" customWidth="1"/>
    <col min="12810" max="12810" width="26" style="17" customWidth="1"/>
    <col min="12811" max="12811" width="9.140625" style="17"/>
    <col min="12812" max="12812" width="11.28515625" style="17" bestFit="1" customWidth="1"/>
    <col min="12813" max="12813" width="22.42578125" style="17" bestFit="1" customWidth="1"/>
    <col min="12814" max="13056" width="9.140625" style="17"/>
    <col min="13057" max="13057" width="24.7109375" style="17" customWidth="1"/>
    <col min="13058" max="13058" width="14.42578125" style="17" customWidth="1"/>
    <col min="13059" max="13059" width="14.28515625" style="17" customWidth="1"/>
    <col min="13060" max="13060" width="10.7109375" style="17" customWidth="1"/>
    <col min="13061" max="13061" width="11.42578125" style="17" customWidth="1"/>
    <col min="13062" max="13062" width="19.42578125" style="17" customWidth="1"/>
    <col min="13063" max="13063" width="12.7109375" style="17" customWidth="1"/>
    <col min="13064" max="13064" width="12.28515625" style="17" customWidth="1"/>
    <col min="13065" max="13065" width="12.85546875" style="17" customWidth="1"/>
    <col min="13066" max="13066" width="26" style="17" customWidth="1"/>
    <col min="13067" max="13067" width="9.140625" style="17"/>
    <col min="13068" max="13068" width="11.28515625" style="17" bestFit="1" customWidth="1"/>
    <col min="13069" max="13069" width="22.42578125" style="17" bestFit="1" customWidth="1"/>
    <col min="13070" max="13312" width="9.140625" style="17"/>
    <col min="13313" max="13313" width="24.7109375" style="17" customWidth="1"/>
    <col min="13314" max="13314" width="14.42578125" style="17" customWidth="1"/>
    <col min="13315" max="13315" width="14.28515625" style="17" customWidth="1"/>
    <col min="13316" max="13316" width="10.7109375" style="17" customWidth="1"/>
    <col min="13317" max="13317" width="11.42578125" style="17" customWidth="1"/>
    <col min="13318" max="13318" width="19.42578125" style="17" customWidth="1"/>
    <col min="13319" max="13319" width="12.7109375" style="17" customWidth="1"/>
    <col min="13320" max="13320" width="12.28515625" style="17" customWidth="1"/>
    <col min="13321" max="13321" width="12.85546875" style="17" customWidth="1"/>
    <col min="13322" max="13322" width="26" style="17" customWidth="1"/>
    <col min="13323" max="13323" width="9.140625" style="17"/>
    <col min="13324" max="13324" width="11.28515625" style="17" bestFit="1" customWidth="1"/>
    <col min="13325" max="13325" width="22.42578125" style="17" bestFit="1" customWidth="1"/>
    <col min="13326" max="13568" width="9.140625" style="17"/>
    <col min="13569" max="13569" width="24.7109375" style="17" customWidth="1"/>
    <col min="13570" max="13570" width="14.42578125" style="17" customWidth="1"/>
    <col min="13571" max="13571" width="14.28515625" style="17" customWidth="1"/>
    <col min="13572" max="13572" width="10.7109375" style="17" customWidth="1"/>
    <col min="13573" max="13573" width="11.42578125" style="17" customWidth="1"/>
    <col min="13574" max="13574" width="19.42578125" style="17" customWidth="1"/>
    <col min="13575" max="13575" width="12.7109375" style="17" customWidth="1"/>
    <col min="13576" max="13576" width="12.28515625" style="17" customWidth="1"/>
    <col min="13577" max="13577" width="12.85546875" style="17" customWidth="1"/>
    <col min="13578" max="13578" width="26" style="17" customWidth="1"/>
    <col min="13579" max="13579" width="9.140625" style="17"/>
    <col min="13580" max="13580" width="11.28515625" style="17" bestFit="1" customWidth="1"/>
    <col min="13581" max="13581" width="22.42578125" style="17" bestFit="1" customWidth="1"/>
    <col min="13582" max="13824" width="9.140625" style="17"/>
    <col min="13825" max="13825" width="24.7109375" style="17" customWidth="1"/>
    <col min="13826" max="13826" width="14.42578125" style="17" customWidth="1"/>
    <col min="13827" max="13827" width="14.28515625" style="17" customWidth="1"/>
    <col min="13828" max="13828" width="10.7109375" style="17" customWidth="1"/>
    <col min="13829" max="13829" width="11.42578125" style="17" customWidth="1"/>
    <col min="13830" max="13830" width="19.42578125" style="17" customWidth="1"/>
    <col min="13831" max="13831" width="12.7109375" style="17" customWidth="1"/>
    <col min="13832" max="13832" width="12.28515625" style="17" customWidth="1"/>
    <col min="13833" max="13833" width="12.85546875" style="17" customWidth="1"/>
    <col min="13834" max="13834" width="26" style="17" customWidth="1"/>
    <col min="13835" max="13835" width="9.140625" style="17"/>
    <col min="13836" max="13836" width="11.28515625" style="17" bestFit="1" customWidth="1"/>
    <col min="13837" max="13837" width="22.42578125" style="17" bestFit="1" customWidth="1"/>
    <col min="13838" max="14080" width="9.140625" style="17"/>
    <col min="14081" max="14081" width="24.7109375" style="17" customWidth="1"/>
    <col min="14082" max="14082" width="14.42578125" style="17" customWidth="1"/>
    <col min="14083" max="14083" width="14.28515625" style="17" customWidth="1"/>
    <col min="14084" max="14084" width="10.7109375" style="17" customWidth="1"/>
    <col min="14085" max="14085" width="11.42578125" style="17" customWidth="1"/>
    <col min="14086" max="14086" width="19.42578125" style="17" customWidth="1"/>
    <col min="14087" max="14087" width="12.7109375" style="17" customWidth="1"/>
    <col min="14088" max="14088" width="12.28515625" style="17" customWidth="1"/>
    <col min="14089" max="14089" width="12.85546875" style="17" customWidth="1"/>
    <col min="14090" max="14090" width="26" style="17" customWidth="1"/>
    <col min="14091" max="14091" width="9.140625" style="17"/>
    <col min="14092" max="14092" width="11.28515625" style="17" bestFit="1" customWidth="1"/>
    <col min="14093" max="14093" width="22.42578125" style="17" bestFit="1" customWidth="1"/>
    <col min="14094" max="14336" width="9.140625" style="17"/>
    <col min="14337" max="14337" width="24.7109375" style="17" customWidth="1"/>
    <col min="14338" max="14338" width="14.42578125" style="17" customWidth="1"/>
    <col min="14339" max="14339" width="14.28515625" style="17" customWidth="1"/>
    <col min="14340" max="14340" width="10.7109375" style="17" customWidth="1"/>
    <col min="14341" max="14341" width="11.42578125" style="17" customWidth="1"/>
    <col min="14342" max="14342" width="19.42578125" style="17" customWidth="1"/>
    <col min="14343" max="14343" width="12.7109375" style="17" customWidth="1"/>
    <col min="14344" max="14344" width="12.28515625" style="17" customWidth="1"/>
    <col min="14345" max="14345" width="12.85546875" style="17" customWidth="1"/>
    <col min="14346" max="14346" width="26" style="17" customWidth="1"/>
    <col min="14347" max="14347" width="9.140625" style="17"/>
    <col min="14348" max="14348" width="11.28515625" style="17" bestFit="1" customWidth="1"/>
    <col min="14349" max="14349" width="22.42578125" style="17" bestFit="1" customWidth="1"/>
    <col min="14350" max="14592" width="9.140625" style="17"/>
    <col min="14593" max="14593" width="24.7109375" style="17" customWidth="1"/>
    <col min="14594" max="14594" width="14.42578125" style="17" customWidth="1"/>
    <col min="14595" max="14595" width="14.28515625" style="17" customWidth="1"/>
    <col min="14596" max="14596" width="10.7109375" style="17" customWidth="1"/>
    <col min="14597" max="14597" width="11.42578125" style="17" customWidth="1"/>
    <col min="14598" max="14598" width="19.42578125" style="17" customWidth="1"/>
    <col min="14599" max="14599" width="12.7109375" style="17" customWidth="1"/>
    <col min="14600" max="14600" width="12.28515625" style="17" customWidth="1"/>
    <col min="14601" max="14601" width="12.85546875" style="17" customWidth="1"/>
    <col min="14602" max="14602" width="26" style="17" customWidth="1"/>
    <col min="14603" max="14603" width="9.140625" style="17"/>
    <col min="14604" max="14604" width="11.28515625" style="17" bestFit="1" customWidth="1"/>
    <col min="14605" max="14605" width="22.42578125" style="17" bestFit="1" customWidth="1"/>
    <col min="14606" max="14848" width="9.140625" style="17"/>
    <col min="14849" max="14849" width="24.7109375" style="17" customWidth="1"/>
    <col min="14850" max="14850" width="14.42578125" style="17" customWidth="1"/>
    <col min="14851" max="14851" width="14.28515625" style="17" customWidth="1"/>
    <col min="14852" max="14852" width="10.7109375" style="17" customWidth="1"/>
    <col min="14853" max="14853" width="11.42578125" style="17" customWidth="1"/>
    <col min="14854" max="14854" width="19.42578125" style="17" customWidth="1"/>
    <col min="14855" max="14855" width="12.7109375" style="17" customWidth="1"/>
    <col min="14856" max="14856" width="12.28515625" style="17" customWidth="1"/>
    <col min="14857" max="14857" width="12.85546875" style="17" customWidth="1"/>
    <col min="14858" max="14858" width="26" style="17" customWidth="1"/>
    <col min="14859" max="14859" width="9.140625" style="17"/>
    <col min="14860" max="14860" width="11.28515625" style="17" bestFit="1" customWidth="1"/>
    <col min="14861" max="14861" width="22.42578125" style="17" bestFit="1" customWidth="1"/>
    <col min="14862" max="15104" width="9.140625" style="17"/>
    <col min="15105" max="15105" width="24.7109375" style="17" customWidth="1"/>
    <col min="15106" max="15106" width="14.42578125" style="17" customWidth="1"/>
    <col min="15107" max="15107" width="14.28515625" style="17" customWidth="1"/>
    <col min="15108" max="15108" width="10.7109375" style="17" customWidth="1"/>
    <col min="15109" max="15109" width="11.42578125" style="17" customWidth="1"/>
    <col min="15110" max="15110" width="19.42578125" style="17" customWidth="1"/>
    <col min="15111" max="15111" width="12.7109375" style="17" customWidth="1"/>
    <col min="15112" max="15112" width="12.28515625" style="17" customWidth="1"/>
    <col min="15113" max="15113" width="12.85546875" style="17" customWidth="1"/>
    <col min="15114" max="15114" width="26" style="17" customWidth="1"/>
    <col min="15115" max="15115" width="9.140625" style="17"/>
    <col min="15116" max="15116" width="11.28515625" style="17" bestFit="1" customWidth="1"/>
    <col min="15117" max="15117" width="22.42578125" style="17" bestFit="1" customWidth="1"/>
    <col min="15118" max="15360" width="9.140625" style="17"/>
    <col min="15361" max="15361" width="24.7109375" style="17" customWidth="1"/>
    <col min="15362" max="15362" width="14.42578125" style="17" customWidth="1"/>
    <col min="15363" max="15363" width="14.28515625" style="17" customWidth="1"/>
    <col min="15364" max="15364" width="10.7109375" style="17" customWidth="1"/>
    <col min="15365" max="15365" width="11.42578125" style="17" customWidth="1"/>
    <col min="15366" max="15366" width="19.42578125" style="17" customWidth="1"/>
    <col min="15367" max="15367" width="12.7109375" style="17" customWidth="1"/>
    <col min="15368" max="15368" width="12.28515625" style="17" customWidth="1"/>
    <col min="15369" max="15369" width="12.85546875" style="17" customWidth="1"/>
    <col min="15370" max="15370" width="26" style="17" customWidth="1"/>
    <col min="15371" max="15371" width="9.140625" style="17"/>
    <col min="15372" max="15372" width="11.28515625" style="17" bestFit="1" customWidth="1"/>
    <col min="15373" max="15373" width="22.42578125" style="17" bestFit="1" customWidth="1"/>
    <col min="15374" max="15616" width="9.140625" style="17"/>
    <col min="15617" max="15617" width="24.7109375" style="17" customWidth="1"/>
    <col min="15618" max="15618" width="14.42578125" style="17" customWidth="1"/>
    <col min="15619" max="15619" width="14.28515625" style="17" customWidth="1"/>
    <col min="15620" max="15620" width="10.7109375" style="17" customWidth="1"/>
    <col min="15621" max="15621" width="11.42578125" style="17" customWidth="1"/>
    <col min="15622" max="15622" width="19.42578125" style="17" customWidth="1"/>
    <col min="15623" max="15623" width="12.7109375" style="17" customWidth="1"/>
    <col min="15624" max="15624" width="12.28515625" style="17" customWidth="1"/>
    <col min="15625" max="15625" width="12.85546875" style="17" customWidth="1"/>
    <col min="15626" max="15626" width="26" style="17" customWidth="1"/>
    <col min="15627" max="15627" width="9.140625" style="17"/>
    <col min="15628" max="15628" width="11.28515625" style="17" bestFit="1" customWidth="1"/>
    <col min="15629" max="15629" width="22.42578125" style="17" bestFit="1" customWidth="1"/>
    <col min="15630" max="15872" width="9.140625" style="17"/>
    <col min="15873" max="15873" width="24.7109375" style="17" customWidth="1"/>
    <col min="15874" max="15874" width="14.42578125" style="17" customWidth="1"/>
    <col min="15875" max="15875" width="14.28515625" style="17" customWidth="1"/>
    <col min="15876" max="15876" width="10.7109375" style="17" customWidth="1"/>
    <col min="15877" max="15877" width="11.42578125" style="17" customWidth="1"/>
    <col min="15878" max="15878" width="19.42578125" style="17" customWidth="1"/>
    <col min="15879" max="15879" width="12.7109375" style="17" customWidth="1"/>
    <col min="15880" max="15880" width="12.28515625" style="17" customWidth="1"/>
    <col min="15881" max="15881" width="12.85546875" style="17" customWidth="1"/>
    <col min="15882" max="15882" width="26" style="17" customWidth="1"/>
    <col min="15883" max="15883" width="9.140625" style="17"/>
    <col min="15884" max="15884" width="11.28515625" style="17" bestFit="1" customWidth="1"/>
    <col min="15885" max="15885" width="22.42578125" style="17" bestFit="1" customWidth="1"/>
    <col min="15886" max="16128" width="9.140625" style="17"/>
    <col min="16129" max="16129" width="24.7109375" style="17" customWidth="1"/>
    <col min="16130" max="16130" width="14.42578125" style="17" customWidth="1"/>
    <col min="16131" max="16131" width="14.28515625" style="17" customWidth="1"/>
    <col min="16132" max="16132" width="10.7109375" style="17" customWidth="1"/>
    <col min="16133" max="16133" width="11.42578125" style="17" customWidth="1"/>
    <col min="16134" max="16134" width="19.42578125" style="17" customWidth="1"/>
    <col min="16135" max="16135" width="12.7109375" style="17" customWidth="1"/>
    <col min="16136" max="16136" width="12.28515625" style="17" customWidth="1"/>
    <col min="16137" max="16137" width="12.85546875" style="17" customWidth="1"/>
    <col min="16138" max="16138" width="26" style="17" customWidth="1"/>
    <col min="16139" max="16139" width="9.140625" style="17"/>
    <col min="16140" max="16140" width="11.28515625" style="17" bestFit="1" customWidth="1"/>
    <col min="16141" max="16141" width="22.42578125" style="17" bestFit="1" customWidth="1"/>
    <col min="16142" max="16384" width="9.140625" style="17"/>
  </cols>
  <sheetData>
    <row r="1" spans="1:10">
      <c r="A1" s="17" t="s">
        <v>93</v>
      </c>
      <c r="B1" s="17" t="s">
        <v>94</v>
      </c>
      <c r="C1" s="17" t="s">
        <v>95</v>
      </c>
    </row>
    <row r="2" spans="1:10">
      <c r="A2" s="17" t="s">
        <v>96</v>
      </c>
      <c r="B2" s="18" t="s">
        <v>97</v>
      </c>
    </row>
    <row r="3" spans="1:10">
      <c r="A3" s="17" t="s">
        <v>98</v>
      </c>
    </row>
    <row r="4" spans="1:10">
      <c r="A4" s="17" t="s">
        <v>99</v>
      </c>
    </row>
    <row r="5" spans="1:10">
      <c r="C5" s="17" t="s">
        <v>100</v>
      </c>
      <c r="F5" s="17" t="s">
        <v>101</v>
      </c>
    </row>
    <row r="6" spans="1:10">
      <c r="A6" s="17" t="s">
        <v>102</v>
      </c>
      <c r="C6" s="17" t="s">
        <v>103</v>
      </c>
      <c r="D6" s="17" t="s">
        <v>104</v>
      </c>
      <c r="E6" s="17" t="s">
        <v>105</v>
      </c>
      <c r="F6" s="17" t="s">
        <v>106</v>
      </c>
      <c r="G6" s="17" t="s">
        <v>104</v>
      </c>
      <c r="H6" s="17" t="s">
        <v>105</v>
      </c>
    </row>
    <row r="7" spans="1:10">
      <c r="A7" s="19">
        <v>0</v>
      </c>
      <c r="B7" s="20">
        <v>250</v>
      </c>
      <c r="C7" s="21">
        <v>2123534</v>
      </c>
      <c r="D7" s="22">
        <f t="shared" ref="D7:D35" si="0">C7/$C$35</f>
        <v>5.381716901133602E-2</v>
      </c>
      <c r="E7" s="23">
        <f>D7</f>
        <v>5.381716901133602E-2</v>
      </c>
      <c r="F7" s="24">
        <v>294138</v>
      </c>
      <c r="G7" s="22">
        <f t="shared" ref="G7:G35" si="1">F7/$F$35</f>
        <v>4.9636316250858863E-3</v>
      </c>
      <c r="H7" s="23">
        <f>G7</f>
        <v>4.9636316250858863E-3</v>
      </c>
      <c r="I7" s="19"/>
    </row>
    <row r="8" spans="1:10">
      <c r="A8" s="20">
        <v>250</v>
      </c>
      <c r="B8" s="20">
        <v>500</v>
      </c>
      <c r="C8" s="21">
        <v>4587377</v>
      </c>
      <c r="D8" s="22">
        <f t="shared" si="0"/>
        <v>0.11625886061994561</v>
      </c>
      <c r="E8" s="23">
        <f t="shared" ref="E8:E34" si="2">E7+D8</f>
        <v>0.17007602963128163</v>
      </c>
      <c r="F8" s="24">
        <v>1767363</v>
      </c>
      <c r="G8" s="22">
        <f t="shared" si="1"/>
        <v>2.9824568331214149E-2</v>
      </c>
      <c r="H8" s="23">
        <f t="shared" ref="H8:H34" si="3">H7+G8</f>
        <v>3.4788199956300038E-2</v>
      </c>
      <c r="I8" s="19"/>
    </row>
    <row r="9" spans="1:10">
      <c r="A9" s="20">
        <v>500</v>
      </c>
      <c r="B9" s="20">
        <v>750</v>
      </c>
      <c r="C9" s="21">
        <v>5771960</v>
      </c>
      <c r="D9" s="22">
        <f t="shared" si="0"/>
        <v>0.14627999685744192</v>
      </c>
      <c r="E9" s="23">
        <f t="shared" si="2"/>
        <v>0.31635602648872352</v>
      </c>
      <c r="F9" s="24">
        <v>3615653</v>
      </c>
      <c r="G9" s="22">
        <f t="shared" si="1"/>
        <v>6.1014794335096656E-2</v>
      </c>
      <c r="H9" s="23">
        <f t="shared" si="3"/>
        <v>9.5802994291396687E-2</v>
      </c>
      <c r="I9" s="19"/>
    </row>
    <row r="10" spans="1:10">
      <c r="A10" s="20">
        <v>750</v>
      </c>
      <c r="B10" s="20">
        <v>1000</v>
      </c>
      <c r="C10" s="21">
        <v>5876078</v>
      </c>
      <c r="D10" s="22">
        <f t="shared" si="0"/>
        <v>0.14891868124070221</v>
      </c>
      <c r="E10" s="23">
        <f t="shared" si="2"/>
        <v>0.4652747077294257</v>
      </c>
      <c r="F10" s="24">
        <v>5129506</v>
      </c>
      <c r="G10" s="22">
        <f t="shared" si="1"/>
        <v>8.6561335844630091E-2</v>
      </c>
      <c r="H10" s="23">
        <f t="shared" si="3"/>
        <v>0.18236433013602676</v>
      </c>
      <c r="I10" s="19"/>
    </row>
    <row r="11" spans="1:10">
      <c r="A11" s="20">
        <v>1000</v>
      </c>
      <c r="B11" s="20">
        <v>1250</v>
      </c>
      <c r="C11" s="21">
        <v>4990995</v>
      </c>
      <c r="D11" s="22">
        <f t="shared" si="0"/>
        <v>0.12648783652615547</v>
      </c>
      <c r="E11" s="23">
        <f t="shared" si="2"/>
        <v>0.59176254425558117</v>
      </c>
      <c r="F11" s="24">
        <v>5589111</v>
      </c>
      <c r="G11" s="22">
        <f t="shared" si="1"/>
        <v>9.4317252839535876E-2</v>
      </c>
      <c r="H11" s="23">
        <f t="shared" si="3"/>
        <v>0.27668158297556267</v>
      </c>
      <c r="I11" s="19"/>
    </row>
    <row r="12" spans="1:10">
      <c r="A12" s="20">
        <v>1250</v>
      </c>
      <c r="B12" s="20">
        <v>1500</v>
      </c>
      <c r="C12" s="21">
        <v>3743428</v>
      </c>
      <c r="D12" s="22">
        <f t="shared" si="0"/>
        <v>9.487048352311174E-2</v>
      </c>
      <c r="E12" s="23">
        <f t="shared" si="2"/>
        <v>0.68663302777869295</v>
      </c>
      <c r="F12" s="24">
        <v>5109112</v>
      </c>
      <c r="G12" s="22">
        <f t="shared" si="1"/>
        <v>8.6217183428546479E-2</v>
      </c>
      <c r="H12" s="23">
        <f t="shared" si="3"/>
        <v>0.36289876640410912</v>
      </c>
      <c r="I12" s="19"/>
      <c r="J12" s="17" t="s">
        <v>107</v>
      </c>
    </row>
    <row r="13" spans="1:10">
      <c r="A13" s="20">
        <v>1500</v>
      </c>
      <c r="B13" s="20">
        <v>1750</v>
      </c>
      <c r="C13" s="21">
        <v>2889904</v>
      </c>
      <c r="D13" s="22">
        <f t="shared" si="0"/>
        <v>7.3239445186437324E-2</v>
      </c>
      <c r="E13" s="23">
        <f t="shared" si="2"/>
        <v>0.75987247296513027</v>
      </c>
      <c r="F13" s="24">
        <v>4660793</v>
      </c>
      <c r="G13" s="22">
        <f t="shared" si="1"/>
        <v>7.8651719712444237E-2</v>
      </c>
      <c r="H13" s="23">
        <f t="shared" si="3"/>
        <v>0.44155048611655334</v>
      </c>
      <c r="I13" s="19"/>
      <c r="J13" s="25">
        <f>F35/C35 * 1000</f>
        <v>1501.803879031788</v>
      </c>
    </row>
    <row r="14" spans="1:10">
      <c r="A14" s="20">
        <v>1750</v>
      </c>
      <c r="B14" s="20">
        <v>2000</v>
      </c>
      <c r="C14" s="21">
        <v>2296022</v>
      </c>
      <c r="D14" s="22">
        <f t="shared" si="0"/>
        <v>5.8188568691504704E-2</v>
      </c>
      <c r="E14" s="23">
        <f t="shared" si="2"/>
        <v>0.81806104165663496</v>
      </c>
      <c r="F14" s="24">
        <v>4214203</v>
      </c>
      <c r="G14" s="22">
        <f t="shared" si="1"/>
        <v>7.111543318215198E-2</v>
      </c>
      <c r="H14" s="23">
        <f t="shared" si="3"/>
        <v>0.51266591929870531</v>
      </c>
      <c r="I14" s="19"/>
      <c r="J14" s="17" t="s">
        <v>108</v>
      </c>
    </row>
    <row r="15" spans="1:10">
      <c r="A15" s="20">
        <v>2000</v>
      </c>
      <c r="B15" s="20">
        <v>2250</v>
      </c>
      <c r="C15" s="21">
        <v>1704535</v>
      </c>
      <c r="D15" s="22">
        <f t="shared" si="0"/>
        <v>4.319838918554525E-2</v>
      </c>
      <c r="E15" s="23">
        <f t="shared" si="2"/>
        <v>0.86125943084218015</v>
      </c>
      <c r="F15" s="24">
        <v>3602861</v>
      </c>
      <c r="G15" s="22">
        <f t="shared" si="1"/>
        <v>6.0798927035570244E-2</v>
      </c>
      <c r="H15" s="23">
        <f t="shared" si="3"/>
        <v>0.57346484633427552</v>
      </c>
      <c r="I15" s="19"/>
      <c r="J15" s="25">
        <v>1193.6336592202556</v>
      </c>
    </row>
    <row r="16" spans="1:10">
      <c r="A16" s="20">
        <v>2250</v>
      </c>
      <c r="B16" s="20">
        <v>2500</v>
      </c>
      <c r="C16" s="21">
        <v>1254076</v>
      </c>
      <c r="D16" s="22">
        <f t="shared" si="0"/>
        <v>3.1782311959714434E-2</v>
      </c>
      <c r="E16" s="23">
        <f t="shared" si="2"/>
        <v>0.89304174280189463</v>
      </c>
      <c r="F16" s="24">
        <v>2968932</v>
      </c>
      <c r="G16" s="22">
        <f t="shared" si="1"/>
        <v>5.0101261203684973E-2</v>
      </c>
      <c r="H16" s="23">
        <f t="shared" si="3"/>
        <v>0.62356610753796049</v>
      </c>
      <c r="I16" s="19"/>
    </row>
    <row r="17" spans="1:13">
      <c r="A17" s="20">
        <v>2500</v>
      </c>
      <c r="B17" s="20">
        <v>3000</v>
      </c>
      <c r="C17" s="21">
        <v>1475474</v>
      </c>
      <c r="D17" s="22">
        <f t="shared" si="0"/>
        <v>3.7393248061877986E-2</v>
      </c>
      <c r="E17" s="23">
        <f t="shared" si="2"/>
        <v>0.93043499086377257</v>
      </c>
      <c r="F17" s="24">
        <v>4004774</v>
      </c>
      <c r="G17" s="22">
        <f t="shared" si="1"/>
        <v>6.758128115959755E-2</v>
      </c>
      <c r="H17" s="23">
        <f t="shared" si="3"/>
        <v>0.6911473886975581</v>
      </c>
      <c r="I17" s="19"/>
    </row>
    <row r="18" spans="1:13">
      <c r="A18" s="26">
        <v>3000</v>
      </c>
      <c r="B18" s="26">
        <v>3500</v>
      </c>
      <c r="C18" s="27">
        <v>851919</v>
      </c>
      <c r="D18" s="28">
        <f t="shared" si="0"/>
        <v>2.1590362483938742E-2</v>
      </c>
      <c r="E18" s="29">
        <f t="shared" si="2"/>
        <v>0.95202535334771132</v>
      </c>
      <c r="F18" s="30">
        <v>2735487</v>
      </c>
      <c r="G18" s="28">
        <f t="shared" si="1"/>
        <v>4.6161834863945886E-2</v>
      </c>
      <c r="H18" s="29">
        <f t="shared" si="3"/>
        <v>0.73730922356150397</v>
      </c>
      <c r="I18" s="19"/>
    </row>
    <row r="19" spans="1:13">
      <c r="A19" s="26">
        <v>3500</v>
      </c>
      <c r="B19" s="26">
        <v>4000</v>
      </c>
      <c r="C19" s="27">
        <v>502159</v>
      </c>
      <c r="D19" s="28">
        <f t="shared" si="0"/>
        <v>1.2726321204917597E-2</v>
      </c>
      <c r="E19" s="29">
        <f t="shared" si="2"/>
        <v>0.96475167455262889</v>
      </c>
      <c r="F19" s="30">
        <v>1863384</v>
      </c>
      <c r="G19" s="28">
        <f t="shared" si="1"/>
        <v>3.1444939967223001E-2</v>
      </c>
      <c r="H19" s="29">
        <f t="shared" si="3"/>
        <v>0.76875416352872694</v>
      </c>
      <c r="I19" s="19"/>
    </row>
    <row r="20" spans="1:13">
      <c r="A20" s="26">
        <v>4000</v>
      </c>
      <c r="B20" s="26">
        <v>4500</v>
      </c>
      <c r="C20" s="27">
        <v>286053</v>
      </c>
      <c r="D20" s="28">
        <f t="shared" si="0"/>
        <v>7.2495013723348446E-3</v>
      </c>
      <c r="E20" s="29">
        <f t="shared" si="2"/>
        <v>0.97200117592496371</v>
      </c>
      <c r="F20" s="30">
        <v>1202826</v>
      </c>
      <c r="G20" s="28">
        <f t="shared" si="1"/>
        <v>2.0297904973432729E-2</v>
      </c>
      <c r="H20" s="29">
        <f t="shared" si="3"/>
        <v>0.7890520685021597</v>
      </c>
      <c r="I20" s="19"/>
    </row>
    <row r="21" spans="1:13">
      <c r="A21" s="26">
        <v>4500</v>
      </c>
      <c r="B21" s="26">
        <v>5000</v>
      </c>
      <c r="C21" s="27">
        <v>178138</v>
      </c>
      <c r="D21" s="28">
        <f t="shared" si="0"/>
        <v>4.5145888190824233E-3</v>
      </c>
      <c r="E21" s="29">
        <f t="shared" si="2"/>
        <v>0.97651576474404611</v>
      </c>
      <c r="F21" s="30">
        <v>841766</v>
      </c>
      <c r="G21" s="28">
        <f t="shared" si="1"/>
        <v>1.4204952568257233E-2</v>
      </c>
      <c r="H21" s="29">
        <f t="shared" si="3"/>
        <v>0.80325702107041697</v>
      </c>
      <c r="I21" s="19"/>
      <c r="J21" s="25"/>
    </row>
    <row r="22" spans="1:13">
      <c r="A22" s="26">
        <v>5000</v>
      </c>
      <c r="B22" s="26">
        <v>7500</v>
      </c>
      <c r="C22" s="27">
        <v>380266</v>
      </c>
      <c r="D22" s="28">
        <f t="shared" si="0"/>
        <v>9.6371612563136266E-3</v>
      </c>
      <c r="E22" s="29">
        <f t="shared" si="2"/>
        <v>0.98615292600035975</v>
      </c>
      <c r="F22" s="30">
        <v>2244406</v>
      </c>
      <c r="G22" s="28">
        <f t="shared" si="1"/>
        <v>3.7874754710824556E-2</v>
      </c>
      <c r="H22" s="29">
        <f t="shared" si="3"/>
        <v>0.84113177578124154</v>
      </c>
      <c r="I22" s="19"/>
    </row>
    <row r="23" spans="1:13">
      <c r="A23" s="26">
        <v>7500</v>
      </c>
      <c r="B23" s="26">
        <v>10000</v>
      </c>
      <c r="C23" s="27">
        <v>215642</v>
      </c>
      <c r="D23" s="28">
        <f t="shared" si="0"/>
        <v>5.4650605829445259E-3</v>
      </c>
      <c r="E23" s="29">
        <f t="shared" si="2"/>
        <v>0.99161798658330425</v>
      </c>
      <c r="F23" s="30">
        <v>1847820</v>
      </c>
      <c r="G23" s="28">
        <f t="shared" si="1"/>
        <v>3.1182294669393967E-2</v>
      </c>
      <c r="H23" s="29">
        <f t="shared" si="3"/>
        <v>0.87231407045063547</v>
      </c>
      <c r="I23" s="19"/>
      <c r="J23" s="25"/>
    </row>
    <row r="24" spans="1:13">
      <c r="A24" s="26">
        <v>10000</v>
      </c>
      <c r="B24" s="26">
        <v>15000</v>
      </c>
      <c r="C24" s="27">
        <v>152682</v>
      </c>
      <c r="D24" s="28">
        <f t="shared" si="0"/>
        <v>3.8694520544473531E-3</v>
      </c>
      <c r="E24" s="29">
        <f t="shared" si="2"/>
        <v>0.99548743863775158</v>
      </c>
      <c r="F24" s="30">
        <v>1746925</v>
      </c>
      <c r="G24" s="28">
        <f t="shared" si="1"/>
        <v>2.947967340722097E-2</v>
      </c>
      <c r="H24" s="29">
        <f t="shared" si="3"/>
        <v>0.90179374385785649</v>
      </c>
      <c r="I24" s="19"/>
    </row>
    <row r="25" spans="1:13">
      <c r="A25" s="26">
        <v>15000</v>
      </c>
      <c r="B25" s="26">
        <v>20000</v>
      </c>
      <c r="C25" s="27">
        <v>67923</v>
      </c>
      <c r="D25" s="28">
        <f t="shared" si="0"/>
        <v>1.7213868818474188E-3</v>
      </c>
      <c r="E25" s="29">
        <f t="shared" si="2"/>
        <v>0.997208825519599</v>
      </c>
      <c r="F25" s="30">
        <v>1174574</v>
      </c>
      <c r="G25" s="28">
        <f t="shared" si="1"/>
        <v>1.9821147394772622E-2</v>
      </c>
      <c r="H25" s="29">
        <f t="shared" si="3"/>
        <v>0.92161489125262908</v>
      </c>
      <c r="I25" s="19"/>
    </row>
    <row r="26" spans="1:13">
      <c r="A26" s="26">
        <v>20000</v>
      </c>
      <c r="B26" s="26">
        <v>25000</v>
      </c>
      <c r="C26" s="27">
        <v>39825</v>
      </c>
      <c r="D26" s="28">
        <f t="shared" si="0"/>
        <v>1.009293355263658E-3</v>
      </c>
      <c r="E26" s="29">
        <f t="shared" si="2"/>
        <v>0.99821811887486267</v>
      </c>
      <c r="F26" s="30">
        <v>889114</v>
      </c>
      <c r="G26" s="28">
        <f t="shared" si="1"/>
        <v>1.5003958579668769E-2</v>
      </c>
      <c r="H26" s="29">
        <f t="shared" si="3"/>
        <v>0.93661884983229782</v>
      </c>
      <c r="I26" s="19"/>
    </row>
    <row r="27" spans="1:13">
      <c r="A27" s="26">
        <v>25000</v>
      </c>
      <c r="B27" s="26">
        <v>30000</v>
      </c>
      <c r="C27" s="27">
        <v>25583</v>
      </c>
      <c r="D27" s="28">
        <f t="shared" si="0"/>
        <v>6.4835535235932616E-4</v>
      </c>
      <c r="E27" s="29">
        <f t="shared" si="2"/>
        <v>0.99886647422722197</v>
      </c>
      <c r="F27" s="30">
        <v>720268</v>
      </c>
      <c r="G27" s="28">
        <f t="shared" si="1"/>
        <v>1.215465197743019E-2</v>
      </c>
      <c r="H27" s="29">
        <f t="shared" si="3"/>
        <v>0.94877350180972797</v>
      </c>
      <c r="I27" s="19"/>
    </row>
    <row r="28" spans="1:13">
      <c r="A28" s="26">
        <v>30000</v>
      </c>
      <c r="B28" s="26">
        <v>40000</v>
      </c>
      <c r="C28" s="27">
        <v>17959</v>
      </c>
      <c r="D28" s="28">
        <f t="shared" si="0"/>
        <v>4.5513871606227334E-4</v>
      </c>
      <c r="E28" s="29">
        <f t="shared" si="2"/>
        <v>0.99932161294328425</v>
      </c>
      <c r="F28" s="30">
        <v>641272</v>
      </c>
      <c r="G28" s="28">
        <f t="shared" si="1"/>
        <v>1.08215802768839E-2</v>
      </c>
      <c r="H28" s="29">
        <f t="shared" si="3"/>
        <v>0.95959508208661182</v>
      </c>
      <c r="I28" s="19"/>
    </row>
    <row r="29" spans="1:13">
      <c r="A29" s="26">
        <v>40000</v>
      </c>
      <c r="B29" s="26">
        <v>50000</v>
      </c>
      <c r="C29" s="27">
        <v>8340</v>
      </c>
      <c r="D29" s="28">
        <f t="shared" si="0"/>
        <v>2.1136237496293555E-4</v>
      </c>
      <c r="E29" s="29">
        <f t="shared" si="2"/>
        <v>0.99953297531824714</v>
      </c>
      <c r="F29" s="30">
        <v>390311</v>
      </c>
      <c r="G29" s="28">
        <f t="shared" si="1"/>
        <v>6.5865682884186927E-3</v>
      </c>
      <c r="H29" s="29">
        <f t="shared" si="3"/>
        <v>0.96618165037503045</v>
      </c>
      <c r="I29" s="19"/>
    </row>
    <row r="30" spans="1:13">
      <c r="A30" s="26">
        <v>50000</v>
      </c>
      <c r="B30" s="26">
        <v>100000</v>
      </c>
      <c r="C30" s="27">
        <v>13041</v>
      </c>
      <c r="D30" s="28">
        <f t="shared" si="0"/>
        <v>3.3050080718125213E-4</v>
      </c>
      <c r="E30" s="29">
        <f t="shared" si="2"/>
        <v>0.99986347612542836</v>
      </c>
      <c r="F30" s="30">
        <v>908485</v>
      </c>
      <c r="G30" s="28">
        <f t="shared" si="1"/>
        <v>1.5330847686854984E-2</v>
      </c>
      <c r="H30" s="29">
        <f t="shared" si="3"/>
        <v>0.98151249806188545</v>
      </c>
      <c r="I30" s="19"/>
      <c r="M30" s="24"/>
    </row>
    <row r="31" spans="1:13">
      <c r="A31" s="26">
        <v>100000</v>
      </c>
      <c r="B31" s="26">
        <v>250000</v>
      </c>
      <c r="C31" s="27">
        <v>4144</v>
      </c>
      <c r="D31" s="28">
        <f t="shared" si="0"/>
        <v>1.050222640103603E-4</v>
      </c>
      <c r="E31" s="29">
        <f t="shared" si="2"/>
        <v>0.99996849838943869</v>
      </c>
      <c r="F31" s="30">
        <v>539006</v>
      </c>
      <c r="G31" s="28">
        <f t="shared" si="1"/>
        <v>9.0958231432560332E-3</v>
      </c>
      <c r="H31" s="29">
        <f t="shared" si="3"/>
        <v>0.99060832120514153</v>
      </c>
      <c r="I31" s="19"/>
    </row>
    <row r="32" spans="1:13">
      <c r="A32" s="26">
        <v>250000</v>
      </c>
      <c r="B32" s="26">
        <v>500000</v>
      </c>
      <c r="C32" s="27">
        <v>916</v>
      </c>
      <c r="D32" s="28">
        <f t="shared" si="0"/>
        <v>2.3214380751324815E-5</v>
      </c>
      <c r="E32" s="29">
        <f t="shared" si="2"/>
        <v>0.99999171277019006</v>
      </c>
      <c r="F32" s="30">
        <v>264498</v>
      </c>
      <c r="G32" s="28">
        <f t="shared" si="1"/>
        <v>4.4634512969149408E-3</v>
      </c>
      <c r="H32" s="29">
        <f t="shared" si="3"/>
        <v>0.99507177250205647</v>
      </c>
      <c r="I32" s="19"/>
    </row>
    <row r="33" spans="1:12">
      <c r="A33" s="26">
        <v>500000</v>
      </c>
      <c r="B33" s="26">
        <v>1000000</v>
      </c>
      <c r="C33" s="27">
        <v>240</v>
      </c>
      <c r="D33" s="28">
        <f t="shared" si="0"/>
        <v>6.08237050253052E-6</v>
      </c>
      <c r="E33" s="29">
        <f t="shared" si="2"/>
        <v>0.99999779514069254</v>
      </c>
      <c r="F33" s="30">
        <v>134803</v>
      </c>
      <c r="G33" s="28">
        <f t="shared" si="1"/>
        <v>2.2748248575717952E-3</v>
      </c>
      <c r="H33" s="29">
        <f t="shared" si="3"/>
        <v>0.99734659735962827</v>
      </c>
      <c r="I33" s="19"/>
    </row>
    <row r="34" spans="1:12">
      <c r="A34" s="26">
        <v>1000000</v>
      </c>
      <c r="B34" s="26" t="s">
        <v>109</v>
      </c>
      <c r="C34" s="27">
        <v>87</v>
      </c>
      <c r="D34" s="28">
        <f t="shared" si="0"/>
        <v>2.2048593071673133E-6</v>
      </c>
      <c r="E34" s="29">
        <f t="shared" si="2"/>
        <v>0.99999999999999967</v>
      </c>
      <c r="F34" s="30">
        <v>157237</v>
      </c>
      <c r="G34" s="28">
        <f t="shared" si="1"/>
        <v>2.6534026403716264E-3</v>
      </c>
      <c r="H34" s="29">
        <f t="shared" si="3"/>
        <v>0.99999999999999989</v>
      </c>
      <c r="I34" s="19"/>
    </row>
    <row r="35" spans="1:12">
      <c r="A35" s="17" t="s">
        <v>110</v>
      </c>
      <c r="B35" s="20"/>
      <c r="C35" s="21">
        <f>SUM(C7:C34)</f>
        <v>39458300</v>
      </c>
      <c r="D35" s="22">
        <f t="shared" si="0"/>
        <v>1</v>
      </c>
      <c r="E35" s="23"/>
      <c r="F35" s="19">
        <f>SUM(F7:F34)</f>
        <v>59258628</v>
      </c>
      <c r="G35" s="22">
        <f t="shared" si="1"/>
        <v>1</v>
      </c>
      <c r="H35" s="23"/>
    </row>
    <row r="36" spans="1:12">
      <c r="B36" s="20"/>
    </row>
    <row r="37" spans="1:12">
      <c r="B37" s="20"/>
      <c r="J37" s="31"/>
    </row>
    <row r="38" spans="1:12">
      <c r="B38" s="20"/>
    </row>
    <row r="39" spans="1:12">
      <c r="A39" s="17" t="s">
        <v>111</v>
      </c>
    </row>
    <row r="40" spans="1:12">
      <c r="A40" s="17" t="s">
        <v>112</v>
      </c>
      <c r="J40" s="24"/>
      <c r="L40" s="25"/>
    </row>
    <row r="41" spans="1:12">
      <c r="B41" s="17" t="s">
        <v>113</v>
      </c>
      <c r="D41" s="17" t="s">
        <v>114</v>
      </c>
      <c r="F41" s="17" t="s">
        <v>101</v>
      </c>
    </row>
    <row r="42" spans="1:12">
      <c r="A42" s="17" t="s">
        <v>115</v>
      </c>
      <c r="B42" s="17" t="s">
        <v>103</v>
      </c>
      <c r="C42" s="17" t="s">
        <v>104</v>
      </c>
      <c r="D42" s="17" t="s">
        <v>116</v>
      </c>
      <c r="E42" s="17" t="s">
        <v>117</v>
      </c>
      <c r="F42" s="17" t="s">
        <v>106</v>
      </c>
      <c r="G42" s="17" t="s">
        <v>104</v>
      </c>
      <c r="J42" s="24"/>
    </row>
    <row r="43" spans="1:12">
      <c r="A43" s="17" t="s">
        <v>118</v>
      </c>
      <c r="B43" s="31">
        <v>9459300</v>
      </c>
      <c r="C43" s="32">
        <v>0.379</v>
      </c>
      <c r="D43" s="20">
        <v>1175</v>
      </c>
      <c r="E43" s="20">
        <v>1289</v>
      </c>
      <c r="F43" s="20">
        <v>12189038</v>
      </c>
      <c r="G43" s="32">
        <v>0.27500000000000002</v>
      </c>
      <c r="I43" s="33"/>
    </row>
    <row r="44" spans="1:12">
      <c r="A44" s="17" t="s">
        <v>119</v>
      </c>
      <c r="B44" s="31">
        <v>6166600</v>
      </c>
      <c r="C44" s="32">
        <v>0.248</v>
      </c>
      <c r="D44" s="20">
        <v>965</v>
      </c>
      <c r="E44" s="20">
        <v>1259</v>
      </c>
      <c r="F44" s="20">
        <v>7763570</v>
      </c>
      <c r="G44" s="32">
        <v>0.17499999999999999</v>
      </c>
      <c r="I44" s="33"/>
      <c r="J44" s="34"/>
    </row>
    <row r="45" spans="1:12">
      <c r="A45" s="17" t="s">
        <v>120</v>
      </c>
      <c r="B45" s="31">
        <v>3626200</v>
      </c>
      <c r="C45" s="32">
        <v>0.14499999999999999</v>
      </c>
      <c r="D45" s="20">
        <v>1710</v>
      </c>
      <c r="E45" s="20">
        <v>1901</v>
      </c>
      <c r="F45" s="20">
        <v>6893835</v>
      </c>
      <c r="G45" s="32">
        <v>0.155</v>
      </c>
      <c r="I45" s="33"/>
    </row>
    <row r="46" spans="1:12">
      <c r="A46" s="17" t="s">
        <v>121</v>
      </c>
      <c r="B46" s="31">
        <v>1112600</v>
      </c>
      <c r="C46" s="32">
        <v>4.4999999999999998E-2</v>
      </c>
      <c r="D46" s="20">
        <v>2485</v>
      </c>
      <c r="E46" s="20">
        <v>4212</v>
      </c>
      <c r="F46" s="20">
        <v>4686662</v>
      </c>
      <c r="G46" s="32">
        <v>0.106</v>
      </c>
      <c r="I46" s="33"/>
    </row>
    <row r="47" spans="1:12">
      <c r="A47" s="17" t="s">
        <v>122</v>
      </c>
      <c r="B47" s="31">
        <v>2372700</v>
      </c>
      <c r="C47" s="32">
        <v>9.5000000000000001E-2</v>
      </c>
      <c r="D47" s="20">
        <v>1515</v>
      </c>
      <c r="E47" s="20">
        <v>2547</v>
      </c>
      <c r="F47" s="20">
        <v>6043451</v>
      </c>
      <c r="G47" s="32">
        <v>0.13600000000000001</v>
      </c>
      <c r="I47" s="33"/>
    </row>
    <row r="48" spans="1:12">
      <c r="A48" s="17" t="s">
        <v>123</v>
      </c>
      <c r="B48" s="31">
        <v>989200</v>
      </c>
      <c r="C48" s="32">
        <v>0.04</v>
      </c>
      <c r="D48" s="20">
        <v>2100</v>
      </c>
      <c r="E48" s="20">
        <v>3087</v>
      </c>
      <c r="F48" s="20">
        <v>3053568</v>
      </c>
      <c r="G48" s="32">
        <v>6.9000000000000006E-2</v>
      </c>
      <c r="I48" s="33"/>
    </row>
    <row r="49" spans="1:9">
      <c r="A49" s="17" t="s">
        <v>124</v>
      </c>
      <c r="B49" s="31">
        <v>340900</v>
      </c>
      <c r="C49" s="32">
        <v>1.3999999999999999E-2</v>
      </c>
      <c r="D49" s="20">
        <v>3540</v>
      </c>
      <c r="E49" s="20">
        <v>6734</v>
      </c>
      <c r="F49" s="20">
        <v>2295669</v>
      </c>
      <c r="G49" s="32">
        <v>5.2000000000000005E-2</v>
      </c>
      <c r="I49" s="33"/>
    </row>
    <row r="50" spans="1:9">
      <c r="A50" s="17" t="s">
        <v>125</v>
      </c>
      <c r="B50" s="31">
        <v>845700</v>
      </c>
      <c r="C50" s="32">
        <v>3.4000000000000002E-2</v>
      </c>
      <c r="D50" s="20">
        <v>745</v>
      </c>
      <c r="E50" s="20">
        <v>1696</v>
      </c>
      <c r="F50" s="20">
        <v>1434107</v>
      </c>
      <c r="G50" s="32">
        <v>3.2000000000000001E-2</v>
      </c>
      <c r="I50" s="33"/>
    </row>
    <row r="51" spans="1:9">
      <c r="A51" s="17" t="s">
        <v>126</v>
      </c>
      <c r="B51" s="31">
        <v>24913200</v>
      </c>
      <c r="C51" s="32">
        <v>1</v>
      </c>
      <c r="D51" s="20">
        <v>1285</v>
      </c>
      <c r="E51" s="20">
        <v>1781</v>
      </c>
      <c r="F51" s="20">
        <v>44359900</v>
      </c>
      <c r="G51" s="32">
        <v>1</v>
      </c>
      <c r="I51" s="33"/>
    </row>
    <row r="52" spans="1:9">
      <c r="B52" s="31"/>
      <c r="C52" s="31"/>
      <c r="F52" s="31"/>
      <c r="G52" s="31"/>
    </row>
    <row r="54" spans="1:9">
      <c r="A54" s="17" t="s">
        <v>127</v>
      </c>
    </row>
    <row r="55" spans="1:9">
      <c r="A55" s="17" t="s">
        <v>112</v>
      </c>
    </row>
    <row r="56" spans="1:9">
      <c r="C56" s="17" t="s">
        <v>128</v>
      </c>
    </row>
    <row r="57" spans="1:9" ht="48" customHeight="1">
      <c r="A57" s="17" t="s">
        <v>102</v>
      </c>
      <c r="C57" s="35" t="s">
        <v>118</v>
      </c>
      <c r="D57" s="35" t="s">
        <v>119</v>
      </c>
      <c r="E57" s="35" t="s">
        <v>120</v>
      </c>
      <c r="F57" s="35" t="s">
        <v>129</v>
      </c>
      <c r="G57" s="35" t="s">
        <v>130</v>
      </c>
      <c r="H57" s="35" t="s">
        <v>131</v>
      </c>
      <c r="I57" s="35" t="s">
        <v>132</v>
      </c>
    </row>
    <row r="58" spans="1:9">
      <c r="A58" s="19">
        <v>0</v>
      </c>
      <c r="B58" s="19">
        <v>250</v>
      </c>
      <c r="C58" s="32">
        <v>0.03</v>
      </c>
      <c r="D58" s="32">
        <v>3.7999999999999999E-2</v>
      </c>
      <c r="E58" s="32">
        <v>5.0000000000000001E-3</v>
      </c>
      <c r="F58" s="32">
        <v>1E-3</v>
      </c>
      <c r="G58" s="32">
        <v>1.4999999999999999E-2</v>
      </c>
      <c r="H58" s="32">
        <v>7.0000000000000001E-3</v>
      </c>
      <c r="I58" s="32">
        <v>2E-3</v>
      </c>
    </row>
    <row r="59" spans="1:9">
      <c r="A59" s="19">
        <v>250</v>
      </c>
      <c r="B59" s="19">
        <v>500</v>
      </c>
      <c r="C59" s="32">
        <v>7.4999999999999997E-2</v>
      </c>
      <c r="D59" s="32">
        <v>0.13900000000000001</v>
      </c>
      <c r="E59" s="32">
        <v>1.7000000000000001E-2</v>
      </c>
      <c r="F59" s="32">
        <v>3.0000000000000001E-3</v>
      </c>
      <c r="G59" s="32">
        <v>6.0999999999999999E-2</v>
      </c>
      <c r="H59" s="32">
        <v>1.7000000000000001E-2</v>
      </c>
      <c r="I59" s="32">
        <v>4.0000000000000001E-3</v>
      </c>
    </row>
    <row r="60" spans="1:9">
      <c r="A60" s="19">
        <v>500</v>
      </c>
      <c r="B60" s="19">
        <v>750</v>
      </c>
      <c r="C60" s="32">
        <v>0.12</v>
      </c>
      <c r="D60" s="32">
        <v>0.18</v>
      </c>
      <c r="E60" s="32">
        <v>4.5999999999999999E-2</v>
      </c>
      <c r="F60" s="32">
        <v>1.2999999999999999E-2</v>
      </c>
      <c r="G60" s="32">
        <v>9.0999999999999998E-2</v>
      </c>
      <c r="H60" s="32">
        <v>3.1E-2</v>
      </c>
      <c r="I60" s="32">
        <v>1.2E-2</v>
      </c>
    </row>
    <row r="61" spans="1:9">
      <c r="A61" s="19">
        <v>750</v>
      </c>
      <c r="B61" s="19">
        <v>1000</v>
      </c>
      <c r="C61" s="32">
        <v>0.16200000000000001</v>
      </c>
      <c r="D61" s="32">
        <v>0.16600000000000001</v>
      </c>
      <c r="E61" s="32">
        <v>9.1999999999999998E-2</v>
      </c>
      <c r="F61" s="32">
        <v>2.9000000000000001E-2</v>
      </c>
      <c r="G61" s="32">
        <v>0.106</v>
      </c>
      <c r="H61" s="32">
        <v>4.8000000000000001E-2</v>
      </c>
      <c r="I61" s="32">
        <v>2.5999999999999999E-2</v>
      </c>
    </row>
    <row r="62" spans="1:9">
      <c r="A62" s="19">
        <v>1000</v>
      </c>
      <c r="B62" s="19">
        <v>1250</v>
      </c>
      <c r="C62" s="32">
        <v>0.16200000000000001</v>
      </c>
      <c r="D62" s="32">
        <v>0.128</v>
      </c>
      <c r="E62" s="32">
        <v>0.11799999999999999</v>
      </c>
      <c r="F62" s="32">
        <v>5.0999999999999997E-2</v>
      </c>
      <c r="G62" s="32">
        <v>0.124</v>
      </c>
      <c r="H62" s="32">
        <v>6.8000000000000005E-2</v>
      </c>
      <c r="I62" s="32">
        <v>5.0999999999999997E-2</v>
      </c>
    </row>
    <row r="63" spans="1:9">
      <c r="A63" s="19">
        <v>1250</v>
      </c>
      <c r="B63" s="19">
        <v>1500</v>
      </c>
      <c r="C63" s="32">
        <v>0.127</v>
      </c>
      <c r="D63" s="32">
        <v>9.8000000000000004E-2</v>
      </c>
      <c r="E63" s="32">
        <v>0.12</v>
      </c>
      <c r="F63" s="32">
        <v>5.8000000000000003E-2</v>
      </c>
      <c r="G63" s="32">
        <v>9.8000000000000004E-2</v>
      </c>
      <c r="H63" s="32">
        <v>9.0999999999999998E-2</v>
      </c>
      <c r="I63" s="32">
        <v>4.5999999999999999E-2</v>
      </c>
    </row>
    <row r="64" spans="1:9">
      <c r="A64" s="19">
        <v>1500</v>
      </c>
      <c r="B64" s="19">
        <v>1750</v>
      </c>
      <c r="C64" s="32">
        <v>9.8000000000000004E-2</v>
      </c>
      <c r="D64" s="32">
        <v>7.0000000000000007E-2</v>
      </c>
      <c r="E64" s="32">
        <v>0.121</v>
      </c>
      <c r="F64" s="32">
        <v>9.0999999999999998E-2</v>
      </c>
      <c r="G64" s="32">
        <v>0.09</v>
      </c>
      <c r="H64" s="32">
        <v>9.6000000000000002E-2</v>
      </c>
      <c r="I64" s="32">
        <v>3.7999999999999999E-2</v>
      </c>
    </row>
    <row r="65" spans="1:9">
      <c r="A65" s="19">
        <v>1750</v>
      </c>
      <c r="B65" s="19">
        <v>2000</v>
      </c>
      <c r="C65" s="32">
        <v>7.3999999999999996E-2</v>
      </c>
      <c r="D65" s="32">
        <v>4.8000000000000001E-2</v>
      </c>
      <c r="E65" s="32">
        <v>0.11</v>
      </c>
      <c r="F65" s="32">
        <v>9.2999999999999999E-2</v>
      </c>
      <c r="G65" s="32">
        <v>7.5999999999999998E-2</v>
      </c>
      <c r="H65" s="32">
        <v>0.105</v>
      </c>
      <c r="I65" s="32">
        <v>4.9000000000000002E-2</v>
      </c>
    </row>
    <row r="66" spans="1:9">
      <c r="A66" s="19">
        <v>2000</v>
      </c>
      <c r="B66" s="19">
        <v>2250</v>
      </c>
      <c r="C66" s="32">
        <v>4.8000000000000001E-2</v>
      </c>
      <c r="D66" s="32">
        <v>3.1E-2</v>
      </c>
      <c r="E66" s="32">
        <v>9.4E-2</v>
      </c>
      <c r="F66" s="32">
        <v>8.8999999999999996E-2</v>
      </c>
      <c r="G66" s="32">
        <v>6.3E-2</v>
      </c>
      <c r="H66" s="32">
        <v>9.9000000000000005E-2</v>
      </c>
      <c r="I66" s="32">
        <v>4.2000000000000003E-2</v>
      </c>
    </row>
    <row r="67" spans="1:9">
      <c r="A67" s="19">
        <v>2250</v>
      </c>
      <c r="B67" s="19">
        <v>2500</v>
      </c>
      <c r="C67" s="32">
        <v>3.2000000000000001E-2</v>
      </c>
      <c r="D67" s="32">
        <v>2.5000000000000001E-2</v>
      </c>
      <c r="E67" s="32">
        <v>7.0999999999999994E-2</v>
      </c>
      <c r="F67" s="32">
        <v>7.6999999999999999E-2</v>
      </c>
      <c r="G67" s="32">
        <v>4.3999999999999997E-2</v>
      </c>
      <c r="H67" s="32">
        <v>7.8E-2</v>
      </c>
      <c r="I67" s="32">
        <v>5.1999999999999998E-2</v>
      </c>
    </row>
    <row r="68" spans="1:9">
      <c r="A68" s="19">
        <v>2500</v>
      </c>
      <c r="B68" s="19">
        <v>3000</v>
      </c>
      <c r="C68" s="32">
        <v>3.9E-2</v>
      </c>
      <c r="D68" s="32">
        <v>2.9000000000000001E-2</v>
      </c>
      <c r="E68" s="32">
        <v>8.8999999999999996E-2</v>
      </c>
      <c r="F68" s="32">
        <v>0.11799999999999999</v>
      </c>
      <c r="G68" s="32">
        <v>6.2E-2</v>
      </c>
      <c r="H68" s="32">
        <v>0.105</v>
      </c>
      <c r="I68" s="32">
        <v>9.1999999999999998E-2</v>
      </c>
    </row>
    <row r="69" spans="1:9">
      <c r="A69" s="19">
        <v>3000</v>
      </c>
      <c r="B69" s="19">
        <v>3500</v>
      </c>
      <c r="C69" s="32">
        <v>1.7000000000000001E-2</v>
      </c>
      <c r="D69" s="32">
        <v>1.6E-2</v>
      </c>
      <c r="E69" s="32">
        <v>0.05</v>
      </c>
      <c r="F69" s="32">
        <v>9.1999999999999998E-2</v>
      </c>
      <c r="G69" s="32">
        <v>3.7999999999999999E-2</v>
      </c>
      <c r="H69" s="32">
        <v>7.0000000000000007E-2</v>
      </c>
      <c r="I69" s="32">
        <v>8.1000000000000003E-2</v>
      </c>
    </row>
    <row r="70" spans="1:9">
      <c r="A70" s="19">
        <v>3500</v>
      </c>
      <c r="B70" s="19">
        <v>4000</v>
      </c>
      <c r="C70" s="32">
        <v>8.0000000000000002E-3</v>
      </c>
      <c r="D70" s="32">
        <v>0.01</v>
      </c>
      <c r="E70" s="32">
        <v>2.7E-2</v>
      </c>
      <c r="F70" s="32">
        <v>6.0999999999999999E-2</v>
      </c>
      <c r="G70" s="32">
        <v>2.4E-2</v>
      </c>
      <c r="H70" s="32">
        <v>5.1999999999999998E-2</v>
      </c>
      <c r="I70" s="32">
        <v>0.05</v>
      </c>
    </row>
    <row r="71" spans="1:9">
      <c r="A71" s="19">
        <v>4000</v>
      </c>
      <c r="B71" s="19">
        <v>4500</v>
      </c>
      <c r="C71" s="32">
        <v>4.0000000000000001E-3</v>
      </c>
      <c r="D71" s="32">
        <v>5.0000000000000001E-3</v>
      </c>
      <c r="E71" s="32">
        <v>1.4E-2</v>
      </c>
      <c r="F71" s="32">
        <v>3.5999999999999997E-2</v>
      </c>
      <c r="G71" s="32">
        <v>1.7999999999999999E-2</v>
      </c>
      <c r="H71" s="32">
        <v>2.8000000000000001E-2</v>
      </c>
      <c r="I71" s="32">
        <v>4.2999999999999997E-2</v>
      </c>
    </row>
    <row r="72" spans="1:9">
      <c r="A72" s="19">
        <v>4500</v>
      </c>
      <c r="B72" s="19">
        <v>5000</v>
      </c>
      <c r="C72" s="32">
        <v>2E-3</v>
      </c>
      <c r="D72" s="32">
        <v>3.0000000000000001E-3</v>
      </c>
      <c r="E72" s="32">
        <v>8.0000000000000002E-3</v>
      </c>
      <c r="F72" s="32">
        <v>2.5000000000000001E-2</v>
      </c>
      <c r="G72" s="32">
        <v>1.2E-2</v>
      </c>
      <c r="H72" s="32">
        <v>0.02</v>
      </c>
      <c r="I72" s="32">
        <v>3.7999999999999999E-2</v>
      </c>
    </row>
    <row r="73" spans="1:9">
      <c r="A73" s="19">
        <v>5000</v>
      </c>
      <c r="B73" s="17" t="s">
        <v>109</v>
      </c>
      <c r="C73" s="32">
        <v>2E-3</v>
      </c>
      <c r="D73" s="32">
        <v>1.4E-2</v>
      </c>
      <c r="E73" s="32">
        <v>1.7999999999999999E-2</v>
      </c>
      <c r="F73" s="32">
        <v>0.16300000000000001</v>
      </c>
      <c r="G73" s="32">
        <v>7.8E-2</v>
      </c>
      <c r="H73" s="32">
        <v>8.5000000000000006E-2</v>
      </c>
      <c r="I73" s="32">
        <v>0.374</v>
      </c>
    </row>
    <row r="74" spans="1:9">
      <c r="A74" s="17" t="s">
        <v>110</v>
      </c>
      <c r="C74" s="32">
        <f t="shared" ref="C74:I74" si="4">SUM(C58:C73)</f>
        <v>1</v>
      </c>
      <c r="D74" s="32">
        <f t="shared" si="4"/>
        <v>1</v>
      </c>
      <c r="E74" s="32">
        <f t="shared" si="4"/>
        <v>1</v>
      </c>
      <c r="F74" s="32">
        <f t="shared" si="4"/>
        <v>0.99999999999999989</v>
      </c>
      <c r="G74" s="32">
        <f t="shared" si="4"/>
        <v>1.0000000000000002</v>
      </c>
      <c r="H74" s="32">
        <f t="shared" si="4"/>
        <v>1</v>
      </c>
      <c r="I74" s="32">
        <f t="shared" si="4"/>
        <v>1</v>
      </c>
    </row>
  </sheetData>
  <sheetProtection selectLockedCells="1" selectUnlockedCells="1"/>
  <hyperlinks>
    <hyperlink ref="B2" r:id="rId1"/>
  </hyperlink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10"/>
  <sheetViews>
    <sheetView zoomScale="115" zoomScaleNormal="115" workbookViewId="0">
      <selection activeCell="A6" sqref="A6"/>
    </sheetView>
  </sheetViews>
  <sheetFormatPr defaultRowHeight="15"/>
  <cols>
    <col min="1" max="4" width="9.140625" style="17"/>
    <col min="5" max="5" width="17.140625" style="17" customWidth="1"/>
    <col min="6" max="6" width="9.140625" style="17"/>
    <col min="7" max="11" width="7.5703125" style="17" bestFit="1" customWidth="1"/>
    <col min="12" max="260" width="9.140625" style="17"/>
    <col min="261" max="261" width="17.140625" style="17" customWidth="1"/>
    <col min="262" max="262" width="9.140625" style="17"/>
    <col min="263" max="267" width="7.5703125" style="17" bestFit="1" customWidth="1"/>
    <col min="268" max="516" width="9.140625" style="17"/>
    <col min="517" max="517" width="17.140625" style="17" customWidth="1"/>
    <col min="518" max="518" width="9.140625" style="17"/>
    <col min="519" max="523" width="7.5703125" style="17" bestFit="1" customWidth="1"/>
    <col min="524" max="772" width="9.140625" style="17"/>
    <col min="773" max="773" width="17.140625" style="17" customWidth="1"/>
    <col min="774" max="774" width="9.140625" style="17"/>
    <col min="775" max="779" width="7.5703125" style="17" bestFit="1" customWidth="1"/>
    <col min="780" max="1028" width="9.140625" style="17"/>
    <col min="1029" max="1029" width="17.140625" style="17" customWidth="1"/>
    <col min="1030" max="1030" width="9.140625" style="17"/>
    <col min="1031" max="1035" width="7.5703125" style="17" bestFit="1" customWidth="1"/>
    <col min="1036" max="1284" width="9.140625" style="17"/>
    <col min="1285" max="1285" width="17.140625" style="17" customWidth="1"/>
    <col min="1286" max="1286" width="9.140625" style="17"/>
    <col min="1287" max="1291" width="7.5703125" style="17" bestFit="1" customWidth="1"/>
    <col min="1292" max="1540" width="9.140625" style="17"/>
    <col min="1541" max="1541" width="17.140625" style="17" customWidth="1"/>
    <col min="1542" max="1542" width="9.140625" style="17"/>
    <col min="1543" max="1547" width="7.5703125" style="17" bestFit="1" customWidth="1"/>
    <col min="1548" max="1796" width="9.140625" style="17"/>
    <col min="1797" max="1797" width="17.140625" style="17" customWidth="1"/>
    <col min="1798" max="1798" width="9.140625" style="17"/>
    <col min="1799" max="1803" width="7.5703125" style="17" bestFit="1" customWidth="1"/>
    <col min="1804" max="2052" width="9.140625" style="17"/>
    <col min="2053" max="2053" width="17.140625" style="17" customWidth="1"/>
    <col min="2054" max="2054" width="9.140625" style="17"/>
    <col min="2055" max="2059" width="7.5703125" style="17" bestFit="1" customWidth="1"/>
    <col min="2060" max="2308" width="9.140625" style="17"/>
    <col min="2309" max="2309" width="17.140625" style="17" customWidth="1"/>
    <col min="2310" max="2310" width="9.140625" style="17"/>
    <col min="2311" max="2315" width="7.5703125" style="17" bestFit="1" customWidth="1"/>
    <col min="2316" max="2564" width="9.140625" style="17"/>
    <col min="2565" max="2565" width="17.140625" style="17" customWidth="1"/>
    <col min="2566" max="2566" width="9.140625" style="17"/>
    <col min="2567" max="2571" width="7.5703125" style="17" bestFit="1" customWidth="1"/>
    <col min="2572" max="2820" width="9.140625" style="17"/>
    <col min="2821" max="2821" width="17.140625" style="17" customWidth="1"/>
    <col min="2822" max="2822" width="9.140625" style="17"/>
    <col min="2823" max="2827" width="7.5703125" style="17" bestFit="1" customWidth="1"/>
    <col min="2828" max="3076" width="9.140625" style="17"/>
    <col min="3077" max="3077" width="17.140625" style="17" customWidth="1"/>
    <col min="3078" max="3078" width="9.140625" style="17"/>
    <col min="3079" max="3083" width="7.5703125" style="17" bestFit="1" customWidth="1"/>
    <col min="3084" max="3332" width="9.140625" style="17"/>
    <col min="3333" max="3333" width="17.140625" style="17" customWidth="1"/>
    <col min="3334" max="3334" width="9.140625" style="17"/>
    <col min="3335" max="3339" width="7.5703125" style="17" bestFit="1" customWidth="1"/>
    <col min="3340" max="3588" width="9.140625" style="17"/>
    <col min="3589" max="3589" width="17.140625" style="17" customWidth="1"/>
    <col min="3590" max="3590" width="9.140625" style="17"/>
    <col min="3591" max="3595" width="7.5703125" style="17" bestFit="1" customWidth="1"/>
    <col min="3596" max="3844" width="9.140625" style="17"/>
    <col min="3845" max="3845" width="17.140625" style="17" customWidth="1"/>
    <col min="3846" max="3846" width="9.140625" style="17"/>
    <col min="3847" max="3851" width="7.5703125" style="17" bestFit="1" customWidth="1"/>
    <col min="3852" max="4100" width="9.140625" style="17"/>
    <col min="4101" max="4101" width="17.140625" style="17" customWidth="1"/>
    <col min="4102" max="4102" width="9.140625" style="17"/>
    <col min="4103" max="4107" width="7.5703125" style="17" bestFit="1" customWidth="1"/>
    <col min="4108" max="4356" width="9.140625" style="17"/>
    <col min="4357" max="4357" width="17.140625" style="17" customWidth="1"/>
    <col min="4358" max="4358" width="9.140625" style="17"/>
    <col min="4359" max="4363" width="7.5703125" style="17" bestFit="1" customWidth="1"/>
    <col min="4364" max="4612" width="9.140625" style="17"/>
    <col min="4613" max="4613" width="17.140625" style="17" customWidth="1"/>
    <col min="4614" max="4614" width="9.140625" style="17"/>
    <col min="4615" max="4619" width="7.5703125" style="17" bestFit="1" customWidth="1"/>
    <col min="4620" max="4868" width="9.140625" style="17"/>
    <col min="4869" max="4869" width="17.140625" style="17" customWidth="1"/>
    <col min="4870" max="4870" width="9.140625" style="17"/>
    <col min="4871" max="4875" width="7.5703125" style="17" bestFit="1" customWidth="1"/>
    <col min="4876" max="5124" width="9.140625" style="17"/>
    <col min="5125" max="5125" width="17.140625" style="17" customWidth="1"/>
    <col min="5126" max="5126" width="9.140625" style="17"/>
    <col min="5127" max="5131" width="7.5703125" style="17" bestFit="1" customWidth="1"/>
    <col min="5132" max="5380" width="9.140625" style="17"/>
    <col min="5381" max="5381" width="17.140625" style="17" customWidth="1"/>
    <col min="5382" max="5382" width="9.140625" style="17"/>
    <col min="5383" max="5387" width="7.5703125" style="17" bestFit="1" customWidth="1"/>
    <col min="5388" max="5636" width="9.140625" style="17"/>
    <col min="5637" max="5637" width="17.140625" style="17" customWidth="1"/>
    <col min="5638" max="5638" width="9.140625" style="17"/>
    <col min="5639" max="5643" width="7.5703125" style="17" bestFit="1" customWidth="1"/>
    <col min="5644" max="5892" width="9.140625" style="17"/>
    <col min="5893" max="5893" width="17.140625" style="17" customWidth="1"/>
    <col min="5894" max="5894" width="9.140625" style="17"/>
    <col min="5895" max="5899" width="7.5703125" style="17" bestFit="1" customWidth="1"/>
    <col min="5900" max="6148" width="9.140625" style="17"/>
    <col min="6149" max="6149" width="17.140625" style="17" customWidth="1"/>
    <col min="6150" max="6150" width="9.140625" style="17"/>
    <col min="6151" max="6155" width="7.5703125" style="17" bestFit="1" customWidth="1"/>
    <col min="6156" max="6404" width="9.140625" style="17"/>
    <col min="6405" max="6405" width="17.140625" style="17" customWidth="1"/>
    <col min="6406" max="6406" width="9.140625" style="17"/>
    <col min="6407" max="6411" width="7.5703125" style="17" bestFit="1" customWidth="1"/>
    <col min="6412" max="6660" width="9.140625" style="17"/>
    <col min="6661" max="6661" width="17.140625" style="17" customWidth="1"/>
    <col min="6662" max="6662" width="9.140625" style="17"/>
    <col min="6663" max="6667" width="7.5703125" style="17" bestFit="1" customWidth="1"/>
    <col min="6668" max="6916" width="9.140625" style="17"/>
    <col min="6917" max="6917" width="17.140625" style="17" customWidth="1"/>
    <col min="6918" max="6918" width="9.140625" style="17"/>
    <col min="6919" max="6923" width="7.5703125" style="17" bestFit="1" customWidth="1"/>
    <col min="6924" max="7172" width="9.140625" style="17"/>
    <col min="7173" max="7173" width="17.140625" style="17" customWidth="1"/>
    <col min="7174" max="7174" width="9.140625" style="17"/>
    <col min="7175" max="7179" width="7.5703125" style="17" bestFit="1" customWidth="1"/>
    <col min="7180" max="7428" width="9.140625" style="17"/>
    <col min="7429" max="7429" width="17.140625" style="17" customWidth="1"/>
    <col min="7430" max="7430" width="9.140625" style="17"/>
    <col min="7431" max="7435" width="7.5703125" style="17" bestFit="1" customWidth="1"/>
    <col min="7436" max="7684" width="9.140625" style="17"/>
    <col min="7685" max="7685" width="17.140625" style="17" customWidth="1"/>
    <col min="7686" max="7686" width="9.140625" style="17"/>
    <col min="7687" max="7691" width="7.5703125" style="17" bestFit="1" customWidth="1"/>
    <col min="7692" max="7940" width="9.140625" style="17"/>
    <col min="7941" max="7941" width="17.140625" style="17" customWidth="1"/>
    <col min="7942" max="7942" width="9.140625" style="17"/>
    <col min="7943" max="7947" width="7.5703125" style="17" bestFit="1" customWidth="1"/>
    <col min="7948" max="8196" width="9.140625" style="17"/>
    <col min="8197" max="8197" width="17.140625" style="17" customWidth="1"/>
    <col min="8198" max="8198" width="9.140625" style="17"/>
    <col min="8199" max="8203" width="7.5703125" style="17" bestFit="1" customWidth="1"/>
    <col min="8204" max="8452" width="9.140625" style="17"/>
    <col min="8453" max="8453" width="17.140625" style="17" customWidth="1"/>
    <col min="8454" max="8454" width="9.140625" style="17"/>
    <col min="8455" max="8459" width="7.5703125" style="17" bestFit="1" customWidth="1"/>
    <col min="8460" max="8708" width="9.140625" style="17"/>
    <col min="8709" max="8709" width="17.140625" style="17" customWidth="1"/>
    <col min="8710" max="8710" width="9.140625" style="17"/>
    <col min="8711" max="8715" width="7.5703125" style="17" bestFit="1" customWidth="1"/>
    <col min="8716" max="8964" width="9.140625" style="17"/>
    <col min="8965" max="8965" width="17.140625" style="17" customWidth="1"/>
    <col min="8966" max="8966" width="9.140625" style="17"/>
    <col min="8967" max="8971" width="7.5703125" style="17" bestFit="1" customWidth="1"/>
    <col min="8972" max="9220" width="9.140625" style="17"/>
    <col min="9221" max="9221" width="17.140625" style="17" customWidth="1"/>
    <col min="9222" max="9222" width="9.140625" style="17"/>
    <col min="9223" max="9227" width="7.5703125" style="17" bestFit="1" customWidth="1"/>
    <col min="9228" max="9476" width="9.140625" style="17"/>
    <col min="9477" max="9477" width="17.140625" style="17" customWidth="1"/>
    <col min="9478" max="9478" width="9.140625" style="17"/>
    <col min="9479" max="9483" width="7.5703125" style="17" bestFit="1" customWidth="1"/>
    <col min="9484" max="9732" width="9.140625" style="17"/>
    <col min="9733" max="9733" width="17.140625" style="17" customWidth="1"/>
    <col min="9734" max="9734" width="9.140625" style="17"/>
    <col min="9735" max="9739" width="7.5703125" style="17" bestFit="1" customWidth="1"/>
    <col min="9740" max="9988" width="9.140625" style="17"/>
    <col min="9989" max="9989" width="17.140625" style="17" customWidth="1"/>
    <col min="9990" max="9990" width="9.140625" style="17"/>
    <col min="9991" max="9995" width="7.5703125" style="17" bestFit="1" customWidth="1"/>
    <col min="9996" max="10244" width="9.140625" style="17"/>
    <col min="10245" max="10245" width="17.140625" style="17" customWidth="1"/>
    <col min="10246" max="10246" width="9.140625" style="17"/>
    <col min="10247" max="10251" width="7.5703125" style="17" bestFit="1" customWidth="1"/>
    <col min="10252" max="10500" width="9.140625" style="17"/>
    <col min="10501" max="10501" width="17.140625" style="17" customWidth="1"/>
    <col min="10502" max="10502" width="9.140625" style="17"/>
    <col min="10503" max="10507" width="7.5703125" style="17" bestFit="1" customWidth="1"/>
    <col min="10508" max="10756" width="9.140625" style="17"/>
    <col min="10757" max="10757" width="17.140625" style="17" customWidth="1"/>
    <col min="10758" max="10758" width="9.140625" style="17"/>
    <col min="10759" max="10763" width="7.5703125" style="17" bestFit="1" customWidth="1"/>
    <col min="10764" max="11012" width="9.140625" style="17"/>
    <col min="11013" max="11013" width="17.140625" style="17" customWidth="1"/>
    <col min="11014" max="11014" width="9.140625" style="17"/>
    <col min="11015" max="11019" width="7.5703125" style="17" bestFit="1" customWidth="1"/>
    <col min="11020" max="11268" width="9.140625" style="17"/>
    <col min="11269" max="11269" width="17.140625" style="17" customWidth="1"/>
    <col min="11270" max="11270" width="9.140625" style="17"/>
    <col min="11271" max="11275" width="7.5703125" style="17" bestFit="1" customWidth="1"/>
    <col min="11276" max="11524" width="9.140625" style="17"/>
    <col min="11525" max="11525" width="17.140625" style="17" customWidth="1"/>
    <col min="11526" max="11526" width="9.140625" style="17"/>
    <col min="11527" max="11531" width="7.5703125" style="17" bestFit="1" customWidth="1"/>
    <col min="11532" max="11780" width="9.140625" style="17"/>
    <col min="11781" max="11781" width="17.140625" style="17" customWidth="1"/>
    <col min="11782" max="11782" width="9.140625" style="17"/>
    <col min="11783" max="11787" width="7.5703125" style="17" bestFit="1" customWidth="1"/>
    <col min="11788" max="12036" width="9.140625" style="17"/>
    <col min="12037" max="12037" width="17.140625" style="17" customWidth="1"/>
    <col min="12038" max="12038" width="9.140625" style="17"/>
    <col min="12039" max="12043" width="7.5703125" style="17" bestFit="1" customWidth="1"/>
    <col min="12044" max="12292" width="9.140625" style="17"/>
    <col min="12293" max="12293" width="17.140625" style="17" customWidth="1"/>
    <col min="12294" max="12294" width="9.140625" style="17"/>
    <col min="12295" max="12299" width="7.5703125" style="17" bestFit="1" customWidth="1"/>
    <col min="12300" max="12548" width="9.140625" style="17"/>
    <col min="12549" max="12549" width="17.140625" style="17" customWidth="1"/>
    <col min="12550" max="12550" width="9.140625" style="17"/>
    <col min="12551" max="12555" width="7.5703125" style="17" bestFit="1" customWidth="1"/>
    <col min="12556" max="12804" width="9.140625" style="17"/>
    <col min="12805" max="12805" width="17.140625" style="17" customWidth="1"/>
    <col min="12806" max="12806" width="9.140625" style="17"/>
    <col min="12807" max="12811" width="7.5703125" style="17" bestFit="1" customWidth="1"/>
    <col min="12812" max="13060" width="9.140625" style="17"/>
    <col min="13061" max="13061" width="17.140625" style="17" customWidth="1"/>
    <col min="13062" max="13062" width="9.140625" style="17"/>
    <col min="13063" max="13067" width="7.5703125" style="17" bestFit="1" customWidth="1"/>
    <col min="13068" max="13316" width="9.140625" style="17"/>
    <col min="13317" max="13317" width="17.140625" style="17" customWidth="1"/>
    <col min="13318" max="13318" width="9.140625" style="17"/>
    <col min="13319" max="13323" width="7.5703125" style="17" bestFit="1" customWidth="1"/>
    <col min="13324" max="13572" width="9.140625" style="17"/>
    <col min="13573" max="13573" width="17.140625" style="17" customWidth="1"/>
    <col min="13574" max="13574" width="9.140625" style="17"/>
    <col min="13575" max="13579" width="7.5703125" style="17" bestFit="1" customWidth="1"/>
    <col min="13580" max="13828" width="9.140625" style="17"/>
    <col min="13829" max="13829" width="17.140625" style="17" customWidth="1"/>
    <col min="13830" max="13830" width="9.140625" style="17"/>
    <col min="13831" max="13835" width="7.5703125" style="17" bestFit="1" customWidth="1"/>
    <col min="13836" max="14084" width="9.140625" style="17"/>
    <col min="14085" max="14085" width="17.140625" style="17" customWidth="1"/>
    <col min="14086" max="14086" width="9.140625" style="17"/>
    <col min="14087" max="14091" width="7.5703125" style="17" bestFit="1" customWidth="1"/>
    <col min="14092" max="14340" width="9.140625" style="17"/>
    <col min="14341" max="14341" width="17.140625" style="17" customWidth="1"/>
    <col min="14342" max="14342" width="9.140625" style="17"/>
    <col min="14343" max="14347" width="7.5703125" style="17" bestFit="1" customWidth="1"/>
    <col min="14348" max="14596" width="9.140625" style="17"/>
    <col min="14597" max="14597" width="17.140625" style="17" customWidth="1"/>
    <col min="14598" max="14598" width="9.140625" style="17"/>
    <col min="14599" max="14603" width="7.5703125" style="17" bestFit="1" customWidth="1"/>
    <col min="14604" max="14852" width="9.140625" style="17"/>
    <col min="14853" max="14853" width="17.140625" style="17" customWidth="1"/>
    <col min="14854" max="14854" width="9.140625" style="17"/>
    <col min="14855" max="14859" width="7.5703125" style="17" bestFit="1" customWidth="1"/>
    <col min="14860" max="15108" width="9.140625" style="17"/>
    <col min="15109" max="15109" width="17.140625" style="17" customWidth="1"/>
    <col min="15110" max="15110" width="9.140625" style="17"/>
    <col min="15111" max="15115" width="7.5703125" style="17" bestFit="1" customWidth="1"/>
    <col min="15116" max="15364" width="9.140625" style="17"/>
    <col min="15365" max="15365" width="17.140625" style="17" customWidth="1"/>
    <col min="15366" max="15366" width="9.140625" style="17"/>
    <col min="15367" max="15371" width="7.5703125" style="17" bestFit="1" customWidth="1"/>
    <col min="15372" max="15620" width="9.140625" style="17"/>
    <col min="15621" max="15621" width="17.140625" style="17" customWidth="1"/>
    <col min="15622" max="15622" width="9.140625" style="17"/>
    <col min="15623" max="15627" width="7.5703125" style="17" bestFit="1" customWidth="1"/>
    <col min="15628" max="15876" width="9.140625" style="17"/>
    <col min="15877" max="15877" width="17.140625" style="17" customWidth="1"/>
    <col min="15878" max="15878" width="9.140625" style="17"/>
    <col min="15879" max="15883" width="7.5703125" style="17" bestFit="1" customWidth="1"/>
    <col min="15884" max="16132" width="9.140625" style="17"/>
    <col min="16133" max="16133" width="17.140625" style="17" customWidth="1"/>
    <col min="16134" max="16134" width="9.140625" style="17"/>
    <col min="16135" max="16139" width="7.5703125" style="17" bestFit="1" customWidth="1"/>
    <col min="16140" max="16384" width="9.140625" style="17"/>
  </cols>
  <sheetData>
    <row r="1" spans="1:23">
      <c r="A1" s="36" t="s">
        <v>133</v>
      </c>
    </row>
    <row r="2" spans="1:23">
      <c r="A2" s="36" t="s">
        <v>134</v>
      </c>
    </row>
    <row r="3" spans="1:23">
      <c r="A3" s="36" t="s">
        <v>135</v>
      </c>
    </row>
    <row r="4" spans="1:23">
      <c r="A4" s="17" t="s">
        <v>136</v>
      </c>
    </row>
    <row r="5" spans="1:23">
      <c r="A5" s="17" t="s">
        <v>137</v>
      </c>
      <c r="B5" s="17" t="s">
        <v>138</v>
      </c>
    </row>
    <row r="8" spans="1:23">
      <c r="B8" s="17" t="s">
        <v>139</v>
      </c>
      <c r="E8" s="17" t="s">
        <v>140</v>
      </c>
      <c r="F8" s="17">
        <v>1930</v>
      </c>
      <c r="G8" s="17">
        <v>1920</v>
      </c>
      <c r="H8" s="17">
        <v>1910</v>
      </c>
      <c r="I8" s="17">
        <v>1900</v>
      </c>
      <c r="J8" s="17">
        <v>1890</v>
      </c>
      <c r="K8" s="17">
        <v>1880</v>
      </c>
    </row>
    <row r="9" spans="1:23">
      <c r="B9" s="17" t="s">
        <v>141</v>
      </c>
      <c r="E9" s="31">
        <v>122775046</v>
      </c>
      <c r="F9" s="32">
        <v>1</v>
      </c>
      <c r="G9" s="32">
        <v>1</v>
      </c>
      <c r="H9" s="32">
        <v>1</v>
      </c>
      <c r="I9" s="32">
        <v>1</v>
      </c>
      <c r="J9" s="32">
        <v>1</v>
      </c>
      <c r="K9" s="32">
        <v>1</v>
      </c>
    </row>
    <row r="10" spans="1:23">
      <c r="B10" s="17" t="s">
        <v>142</v>
      </c>
      <c r="E10" s="31">
        <v>11444390</v>
      </c>
      <c r="F10" s="32">
        <v>9.3000000000000013E-2</v>
      </c>
      <c r="G10" s="32">
        <v>0.109</v>
      </c>
      <c r="H10" s="32">
        <v>0.11599999999999999</v>
      </c>
      <c r="I10" s="32">
        <v>0.121</v>
      </c>
      <c r="J10" s="32">
        <v>0.122</v>
      </c>
      <c r="K10" s="32">
        <v>0.13800000000000001</v>
      </c>
      <c r="Q10" s="32"/>
      <c r="R10" s="32"/>
      <c r="S10" s="32"/>
      <c r="T10" s="32"/>
      <c r="U10" s="32"/>
      <c r="V10" s="32"/>
      <c r="W10" s="32"/>
    </row>
    <row r="11" spans="1:23">
      <c r="C11" s="37" t="s">
        <v>143</v>
      </c>
      <c r="D11" s="37"/>
      <c r="E11" s="38">
        <v>2190791</v>
      </c>
      <c r="F11" s="39">
        <v>1.8000000000000002E-2</v>
      </c>
      <c r="G11" s="39">
        <v>2.1000000000000001E-2</v>
      </c>
      <c r="H11" s="39">
        <v>2.4E-2</v>
      </c>
      <c r="I11" s="39">
        <v>2.5000000000000001E-2</v>
      </c>
      <c r="J11" s="39">
        <v>2.5000000000000001E-2</v>
      </c>
      <c r="K11" s="39">
        <v>2.8999999999999998E-2</v>
      </c>
      <c r="Q11" s="32"/>
      <c r="R11" s="32"/>
      <c r="S11" s="32"/>
      <c r="T11" s="32"/>
      <c r="U11" s="32"/>
      <c r="V11" s="32"/>
      <c r="W11" s="32"/>
    </row>
    <row r="12" spans="1:23">
      <c r="B12" s="17">
        <v>5</v>
      </c>
      <c r="C12" s="17" t="s">
        <v>144</v>
      </c>
      <c r="D12" s="17">
        <v>9</v>
      </c>
      <c r="E12" s="31">
        <v>12607609</v>
      </c>
      <c r="F12" s="32">
        <v>0.10300000000000001</v>
      </c>
      <c r="G12" s="32">
        <v>0.10800000000000001</v>
      </c>
      <c r="H12" s="32">
        <v>0.106</v>
      </c>
      <c r="I12" s="32">
        <v>0.11699999999999999</v>
      </c>
      <c r="J12" s="32">
        <v>0.121</v>
      </c>
      <c r="K12" s="32">
        <v>0.129</v>
      </c>
      <c r="Q12" s="32"/>
      <c r="R12" s="32"/>
      <c r="S12" s="32"/>
      <c r="T12" s="32"/>
      <c r="U12" s="32"/>
      <c r="V12" s="32"/>
      <c r="W12" s="32"/>
    </row>
    <row r="13" spans="1:23">
      <c r="B13" s="17">
        <v>10</v>
      </c>
      <c r="C13" s="17" t="s">
        <v>144</v>
      </c>
      <c r="D13" s="17">
        <v>14</v>
      </c>
      <c r="E13" s="31">
        <v>12004877</v>
      </c>
      <c r="F13" s="32">
        <v>9.8000000000000004E-2</v>
      </c>
      <c r="G13" s="32">
        <v>0.10099999999999999</v>
      </c>
      <c r="H13" s="32">
        <v>9.9000000000000005E-2</v>
      </c>
      <c r="I13" s="32">
        <v>0.106</v>
      </c>
      <c r="J13" s="32">
        <v>0.11199999999999999</v>
      </c>
      <c r="K13" s="32">
        <v>0.114</v>
      </c>
      <c r="Q13" s="32"/>
      <c r="R13" s="32"/>
      <c r="S13" s="32"/>
      <c r="T13" s="32"/>
      <c r="U13" s="32"/>
      <c r="V13" s="32"/>
      <c r="W13" s="32"/>
    </row>
    <row r="14" spans="1:23">
      <c r="B14" s="17">
        <v>15</v>
      </c>
      <c r="C14" s="17" t="s">
        <v>144</v>
      </c>
      <c r="D14" s="17">
        <v>19</v>
      </c>
      <c r="E14" s="31">
        <v>11552115</v>
      </c>
      <c r="F14" s="32">
        <v>9.4E-2</v>
      </c>
      <c r="G14" s="32">
        <v>8.900000000000001E-2</v>
      </c>
      <c r="H14" s="32">
        <v>9.9000000000000005E-2</v>
      </c>
      <c r="I14" s="32">
        <v>9.9000000000000005E-2</v>
      </c>
      <c r="J14" s="32">
        <v>0.105</v>
      </c>
      <c r="K14" s="32">
        <v>0.1</v>
      </c>
      <c r="Q14" s="32"/>
      <c r="R14" s="32"/>
      <c r="S14" s="32"/>
      <c r="T14" s="32"/>
      <c r="U14" s="32"/>
      <c r="V14" s="32"/>
      <c r="W14" s="32"/>
    </row>
    <row r="15" spans="1:23">
      <c r="B15" s="17">
        <v>20</v>
      </c>
      <c r="C15" s="17" t="s">
        <v>144</v>
      </c>
      <c r="D15" s="17">
        <v>24</v>
      </c>
      <c r="E15" s="31">
        <v>10870378</v>
      </c>
      <c r="F15" s="32">
        <v>8.900000000000001E-2</v>
      </c>
      <c r="G15" s="32">
        <v>8.8000000000000009E-2</v>
      </c>
      <c r="H15" s="32">
        <v>9.8000000000000004E-2</v>
      </c>
      <c r="I15" s="32">
        <v>9.6999999999999989E-2</v>
      </c>
      <c r="J15" s="32">
        <v>9.9000000000000005E-2</v>
      </c>
      <c r="K15" s="32">
        <v>0.10099999999999999</v>
      </c>
      <c r="Q15" s="32"/>
      <c r="R15" s="32"/>
      <c r="S15" s="32"/>
      <c r="T15" s="32"/>
      <c r="U15" s="32"/>
      <c r="V15" s="32"/>
      <c r="W15" s="32"/>
    </row>
    <row r="16" spans="1:23">
      <c r="B16" s="17">
        <v>25</v>
      </c>
      <c r="C16" s="17" t="s">
        <v>144</v>
      </c>
      <c r="D16" s="17">
        <v>29</v>
      </c>
      <c r="E16" s="31">
        <v>9833608</v>
      </c>
      <c r="F16" s="32">
        <v>0.08</v>
      </c>
      <c r="G16" s="32">
        <v>8.5999999999999993E-2</v>
      </c>
      <c r="H16" s="32">
        <v>8.900000000000001E-2</v>
      </c>
      <c r="I16" s="32">
        <v>8.5999999999999993E-2</v>
      </c>
      <c r="J16" s="32">
        <v>8.3000000000000004E-2</v>
      </c>
      <c r="K16" s="32">
        <v>8.1000000000000003E-2</v>
      </c>
      <c r="Q16" s="32"/>
      <c r="R16" s="32"/>
      <c r="S16" s="32"/>
      <c r="T16" s="32"/>
      <c r="U16" s="32"/>
      <c r="V16" s="32"/>
      <c r="W16" s="32"/>
    </row>
    <row r="17" spans="2:23">
      <c r="B17" s="17">
        <v>30</v>
      </c>
      <c r="C17" s="17" t="s">
        <v>144</v>
      </c>
      <c r="D17" s="17">
        <v>34</v>
      </c>
      <c r="E17" s="31">
        <v>9120421</v>
      </c>
      <c r="F17" s="32">
        <v>7.400000000000001E-2</v>
      </c>
      <c r="G17" s="32">
        <v>7.5999999999999998E-2</v>
      </c>
      <c r="H17" s="32">
        <v>7.5999999999999998E-2</v>
      </c>
      <c r="I17" s="32">
        <v>7.2999999999999995E-2</v>
      </c>
      <c r="J17" s="32">
        <v>7.2999999999999995E-2</v>
      </c>
      <c r="K17" s="32">
        <v>6.7000000000000004E-2</v>
      </c>
      <c r="Q17" s="32"/>
      <c r="R17" s="32"/>
      <c r="S17" s="32"/>
      <c r="T17" s="32"/>
      <c r="U17" s="32"/>
      <c r="V17" s="32"/>
      <c r="W17" s="32"/>
    </row>
    <row r="18" spans="2:23">
      <c r="B18" s="17">
        <v>35</v>
      </c>
      <c r="C18" s="17" t="s">
        <v>144</v>
      </c>
      <c r="D18" s="17">
        <v>39</v>
      </c>
      <c r="E18" s="31">
        <v>9208645</v>
      </c>
      <c r="F18" s="32">
        <v>7.4999999999999997E-2</v>
      </c>
      <c r="G18" s="32">
        <v>7.400000000000001E-2</v>
      </c>
      <c r="H18" s="32">
        <v>7.0000000000000007E-2</v>
      </c>
      <c r="I18" s="32">
        <v>6.5000000000000002E-2</v>
      </c>
      <c r="J18" s="32">
        <v>6.2E-2</v>
      </c>
      <c r="K18" s="32">
        <v>0.06</v>
      </c>
      <c r="Q18" s="32"/>
      <c r="R18" s="32"/>
      <c r="S18" s="32"/>
      <c r="T18" s="32"/>
      <c r="U18" s="32"/>
      <c r="V18" s="32"/>
      <c r="W18" s="32"/>
    </row>
    <row r="19" spans="2:23">
      <c r="B19" s="17">
        <v>40</v>
      </c>
      <c r="C19" s="17" t="s">
        <v>144</v>
      </c>
      <c r="D19" s="17">
        <v>44</v>
      </c>
      <c r="E19" s="31">
        <v>7990195</v>
      </c>
      <c r="F19" s="32">
        <v>6.5000000000000002E-2</v>
      </c>
      <c r="G19" s="32">
        <v>0.06</v>
      </c>
      <c r="H19" s="32">
        <v>5.7000000000000002E-2</v>
      </c>
      <c r="I19" s="32">
        <v>5.5999999999999994E-2</v>
      </c>
      <c r="J19" s="32">
        <v>5.0999999999999997E-2</v>
      </c>
      <c r="K19" s="32">
        <v>4.9000000000000002E-2</v>
      </c>
      <c r="Q19" s="32"/>
      <c r="R19" s="32"/>
      <c r="S19" s="32"/>
      <c r="T19" s="32"/>
      <c r="U19" s="32"/>
      <c r="V19" s="32"/>
      <c r="W19" s="32"/>
    </row>
    <row r="20" spans="2:23">
      <c r="B20" s="17">
        <v>45</v>
      </c>
      <c r="C20" s="17" t="s">
        <v>144</v>
      </c>
      <c r="D20" s="17">
        <v>49</v>
      </c>
      <c r="E20" s="31">
        <v>7042279</v>
      </c>
      <c r="F20" s="32">
        <v>5.7000000000000002E-2</v>
      </c>
      <c r="G20" s="32">
        <v>5.5E-2</v>
      </c>
      <c r="H20" s="32">
        <v>4.9000000000000002E-2</v>
      </c>
      <c r="I20" s="32">
        <v>4.4999999999999998E-2</v>
      </c>
      <c r="J20" s="32">
        <v>4.4000000000000004E-2</v>
      </c>
      <c r="K20" s="32">
        <v>4.2000000000000003E-2</v>
      </c>
      <c r="Q20" s="32"/>
      <c r="R20" s="32"/>
      <c r="S20" s="32"/>
      <c r="T20" s="32"/>
      <c r="U20" s="32"/>
      <c r="V20" s="32"/>
      <c r="W20" s="32"/>
    </row>
    <row r="21" spans="2:23">
      <c r="B21" s="17">
        <v>50</v>
      </c>
      <c r="C21" s="17" t="s">
        <v>144</v>
      </c>
      <c r="D21" s="17">
        <v>54</v>
      </c>
      <c r="E21" s="31">
        <v>5975804</v>
      </c>
      <c r="F21" s="32">
        <v>4.9000000000000002E-2</v>
      </c>
      <c r="G21" s="32">
        <v>4.4999999999999998E-2</v>
      </c>
      <c r="H21" s="32">
        <v>4.2000000000000003E-2</v>
      </c>
      <c r="I21" s="32">
        <v>3.9E-2</v>
      </c>
      <c r="J21" s="32">
        <v>3.7000000000000005E-2</v>
      </c>
      <c r="K21" s="32">
        <v>3.7000000000000005E-2</v>
      </c>
      <c r="Q21" s="32"/>
      <c r="R21" s="32"/>
      <c r="S21" s="32"/>
      <c r="T21" s="32"/>
      <c r="U21" s="32"/>
      <c r="V21" s="32"/>
      <c r="W21" s="32"/>
    </row>
    <row r="22" spans="2:23">
      <c r="B22" s="17">
        <v>55</v>
      </c>
      <c r="C22" s="17" t="s">
        <v>144</v>
      </c>
      <c r="D22" s="17">
        <v>59</v>
      </c>
      <c r="E22" s="31">
        <v>4645677</v>
      </c>
      <c r="F22" s="32">
        <v>3.7999999999999999E-2</v>
      </c>
      <c r="G22" s="32">
        <v>3.4000000000000002E-2</v>
      </c>
      <c r="H22" s="32">
        <v>0.03</v>
      </c>
      <c r="I22" s="32">
        <v>2.8999999999999998E-2</v>
      </c>
      <c r="J22" s="32">
        <v>2.7000000000000003E-2</v>
      </c>
      <c r="K22" s="32">
        <v>2.5000000000000001E-2</v>
      </c>
      <c r="Q22" s="32"/>
      <c r="R22" s="32"/>
      <c r="S22" s="32"/>
      <c r="T22" s="32"/>
      <c r="U22" s="32"/>
      <c r="V22" s="32"/>
      <c r="W22" s="32"/>
    </row>
    <row r="23" spans="2:23">
      <c r="B23" s="17">
        <v>60</v>
      </c>
      <c r="C23" s="17" t="s">
        <v>144</v>
      </c>
      <c r="D23" s="17">
        <v>64</v>
      </c>
      <c r="E23" s="31">
        <v>3751221</v>
      </c>
      <c r="F23" s="32">
        <v>3.1E-2</v>
      </c>
      <c r="G23" s="32">
        <v>2.7999999999999997E-2</v>
      </c>
      <c r="H23" s="32">
        <v>2.5000000000000001E-2</v>
      </c>
      <c r="I23" s="32">
        <v>2.4E-2</v>
      </c>
      <c r="J23" s="32">
        <v>2.3E-2</v>
      </c>
      <c r="K23" s="32">
        <v>2.2000000000000002E-2</v>
      </c>
      <c r="Q23" s="32"/>
      <c r="R23" s="32"/>
      <c r="S23" s="32"/>
      <c r="T23" s="32"/>
      <c r="U23" s="32"/>
      <c r="V23" s="32"/>
      <c r="W23" s="32"/>
    </row>
    <row r="24" spans="2:23">
      <c r="B24" s="17">
        <v>65</v>
      </c>
      <c r="C24" s="17" t="s">
        <v>144</v>
      </c>
      <c r="D24" s="17">
        <v>69</v>
      </c>
      <c r="E24" s="31">
        <v>2770605</v>
      </c>
      <c r="F24" s="32">
        <v>2.3E-2</v>
      </c>
      <c r="G24" s="32">
        <v>0.02</v>
      </c>
      <c r="H24" s="32">
        <v>1.8000000000000002E-2</v>
      </c>
      <c r="I24" s="32">
        <v>1.7000000000000001E-2</v>
      </c>
      <c r="J24" s="32">
        <v>1.6E-2</v>
      </c>
      <c r="K24" s="32">
        <v>1.3999999999999999E-2</v>
      </c>
      <c r="Q24" s="32"/>
      <c r="R24" s="32"/>
      <c r="S24" s="32"/>
      <c r="T24" s="32"/>
      <c r="U24" s="32"/>
      <c r="V24" s="32"/>
      <c r="W24" s="32"/>
    </row>
    <row r="25" spans="2:23">
      <c r="B25" s="17">
        <v>70</v>
      </c>
      <c r="C25" s="17" t="s">
        <v>144</v>
      </c>
      <c r="D25" s="17">
        <v>74</v>
      </c>
      <c r="E25" s="31">
        <v>1950004</v>
      </c>
      <c r="F25" s="32">
        <v>1.6E-2</v>
      </c>
      <c r="G25" s="32">
        <v>1.3000000000000001E-2</v>
      </c>
      <c r="H25" s="32">
        <v>1.2E-2</v>
      </c>
      <c r="I25" s="32">
        <v>1.2E-2</v>
      </c>
      <c r="J25" s="32">
        <v>1.1000000000000001E-2</v>
      </c>
      <c r="K25" s="32">
        <v>0.01</v>
      </c>
      <c r="Q25" s="32"/>
      <c r="R25" s="32"/>
      <c r="S25" s="32"/>
      <c r="T25" s="32"/>
      <c r="U25" s="32"/>
      <c r="V25" s="32"/>
      <c r="W25" s="32"/>
    </row>
    <row r="26" spans="2:23">
      <c r="B26" s="17">
        <v>75</v>
      </c>
      <c r="C26" s="17" t="s">
        <v>144</v>
      </c>
      <c r="D26" s="17">
        <v>79</v>
      </c>
      <c r="E26" s="31">
        <v>1106390</v>
      </c>
      <c r="F26" s="32">
        <v>9.0000000000000011E-3</v>
      </c>
      <c r="G26" s="32">
        <v>8.0000000000000002E-3</v>
      </c>
      <c r="H26" s="32">
        <v>6.9999999999999993E-3</v>
      </c>
      <c r="I26" s="32">
        <v>6.9999999999999993E-3</v>
      </c>
      <c r="J26" s="32">
        <v>6.0000000000000001E-3</v>
      </c>
      <c r="K26" s="32">
        <v>6.0000000000000001E-3</v>
      </c>
      <c r="Q26" s="32"/>
      <c r="R26" s="32"/>
      <c r="S26" s="32"/>
      <c r="T26" s="32"/>
      <c r="U26" s="32"/>
      <c r="V26" s="32"/>
      <c r="W26" s="32"/>
    </row>
    <row r="27" spans="2:23">
      <c r="B27" s="17">
        <v>80</v>
      </c>
      <c r="C27" s="17" t="s">
        <v>144</v>
      </c>
      <c r="D27" s="17">
        <v>84</v>
      </c>
      <c r="E27" s="31">
        <v>534676</v>
      </c>
      <c r="F27" s="32">
        <v>4.0000000000000001E-3</v>
      </c>
      <c r="G27" s="32">
        <v>4.0000000000000001E-3</v>
      </c>
      <c r="H27" s="32">
        <v>3.0000000000000001E-3</v>
      </c>
      <c r="I27" s="32">
        <v>3.0000000000000001E-3</v>
      </c>
      <c r="J27" s="32">
        <v>3.0000000000000001E-3</v>
      </c>
      <c r="K27" s="32">
        <v>3.0000000000000001E-3</v>
      </c>
      <c r="Q27" s="32"/>
      <c r="R27" s="32"/>
      <c r="S27" s="32"/>
      <c r="T27" s="32"/>
      <c r="U27" s="32"/>
      <c r="V27" s="32"/>
      <c r="W27" s="32"/>
    </row>
    <row r="28" spans="2:23">
      <c r="B28" s="17">
        <v>85</v>
      </c>
      <c r="C28" s="17" t="s">
        <v>145</v>
      </c>
      <c r="E28" s="31">
        <v>272130</v>
      </c>
      <c r="F28" s="32">
        <v>2E-3</v>
      </c>
      <c r="G28" s="32">
        <v>2E-3</v>
      </c>
      <c r="H28" s="32">
        <v>2E-3</v>
      </c>
      <c r="I28" s="32">
        <v>2E-3</v>
      </c>
      <c r="J28" s="32">
        <v>2E-3</v>
      </c>
      <c r="K28" s="32">
        <v>1E-3</v>
      </c>
      <c r="Q28" s="32"/>
      <c r="R28" s="32"/>
      <c r="S28" s="32"/>
      <c r="T28" s="32"/>
      <c r="U28" s="32"/>
      <c r="V28" s="32"/>
      <c r="W28" s="32"/>
    </row>
    <row r="29" spans="2:23">
      <c r="B29" s="17" t="s">
        <v>146</v>
      </c>
      <c r="E29" s="31">
        <v>94022</v>
      </c>
      <c r="F29" s="32">
        <v>1E-3</v>
      </c>
      <c r="G29" s="32">
        <v>1E-3</v>
      </c>
      <c r="H29" s="32">
        <v>2E-3</v>
      </c>
      <c r="I29" s="32">
        <v>3.0000000000000001E-3</v>
      </c>
      <c r="J29" s="32">
        <v>3.0000000000000001E-3</v>
      </c>
      <c r="K29" s="32" t="s">
        <v>147</v>
      </c>
      <c r="Q29" s="32"/>
      <c r="R29" s="32"/>
      <c r="S29" s="32"/>
      <c r="T29" s="32"/>
      <c r="U29" s="32"/>
      <c r="V29" s="32"/>
      <c r="W29" s="32"/>
    </row>
    <row r="30" spans="2:23">
      <c r="B30" s="17" t="s">
        <v>148</v>
      </c>
      <c r="E30" s="31">
        <f>SUM(E12:E29)+E10</f>
        <v>122775046</v>
      </c>
      <c r="F30" s="32">
        <f t="shared" ref="F30:K30" si="0">F10+SUM(F12:F29)</f>
        <v>1.0010000000000001</v>
      </c>
      <c r="G30" s="32">
        <f t="shared" si="0"/>
        <v>1.0010000000000003</v>
      </c>
      <c r="H30" s="32">
        <f t="shared" si="0"/>
        <v>1.0000000000000002</v>
      </c>
      <c r="I30" s="32">
        <f t="shared" si="0"/>
        <v>1.0009999999999999</v>
      </c>
      <c r="J30" s="32">
        <f t="shared" si="0"/>
        <v>1</v>
      </c>
      <c r="K30" s="32">
        <f t="shared" si="0"/>
        <v>0.99900000000000011</v>
      </c>
    </row>
    <row r="31" spans="2:23">
      <c r="F31" s="17" t="s">
        <v>149</v>
      </c>
    </row>
    <row r="33" spans="1:15">
      <c r="E33" s="17" t="s">
        <v>150</v>
      </c>
      <c r="F33" s="17">
        <v>1930</v>
      </c>
      <c r="G33" s="17">
        <v>1920</v>
      </c>
      <c r="H33" s="17">
        <v>1910</v>
      </c>
      <c r="I33" s="17">
        <v>1900</v>
      </c>
      <c r="J33" s="17">
        <v>1890</v>
      </c>
      <c r="K33" s="17">
        <v>1880</v>
      </c>
    </row>
    <row r="34" spans="1:15">
      <c r="B34" s="17">
        <v>65</v>
      </c>
      <c r="C34" s="17" t="s">
        <v>145</v>
      </c>
      <c r="E34" s="17" t="str">
        <f>B34&amp;" "&amp;C34</f>
        <v>65 years and over</v>
      </c>
      <c r="F34" s="32">
        <f t="shared" ref="F34:K34" si="1">SUM(F24:F28)</f>
        <v>5.4000000000000006E-2</v>
      </c>
      <c r="G34" s="32">
        <f t="shared" si="1"/>
        <v>4.7E-2</v>
      </c>
      <c r="H34" s="32">
        <f t="shared" si="1"/>
        <v>4.200000000000001E-2</v>
      </c>
      <c r="I34" s="32">
        <f t="shared" si="1"/>
        <v>4.1000000000000009E-2</v>
      </c>
      <c r="J34" s="32">
        <f t="shared" si="1"/>
        <v>3.8000000000000006E-2</v>
      </c>
      <c r="K34" s="32">
        <f t="shared" si="1"/>
        <v>3.4000000000000002E-2</v>
      </c>
    </row>
    <row r="37" spans="1:15">
      <c r="A37" s="17" t="s">
        <v>151</v>
      </c>
    </row>
    <row r="38" spans="1:15">
      <c r="J38" s="32"/>
      <c r="K38" s="32"/>
      <c r="L38" s="32"/>
      <c r="M38" s="32"/>
      <c r="N38" s="32"/>
      <c r="O38" s="32"/>
    </row>
    <row r="39" spans="1:15">
      <c r="A39" s="17" t="s">
        <v>152</v>
      </c>
    </row>
    <row r="41" spans="1:15">
      <c r="A41" s="17" t="s">
        <v>153</v>
      </c>
    </row>
    <row r="42" spans="1:15">
      <c r="A42" s="17" t="s">
        <v>154</v>
      </c>
    </row>
    <row r="43" spans="1:15">
      <c r="A43" s="17" t="s">
        <v>155</v>
      </c>
    </row>
    <row r="44" spans="1:15">
      <c r="A44" s="17" t="s">
        <v>156</v>
      </c>
    </row>
    <row r="45" spans="1:15">
      <c r="A45" s="17" t="s">
        <v>157</v>
      </c>
    </row>
    <row r="46" spans="1:15">
      <c r="A46" s="17" t="s">
        <v>158</v>
      </c>
    </row>
    <row r="47" spans="1:15">
      <c r="A47" s="17" t="s">
        <v>159</v>
      </c>
    </row>
    <row r="48" spans="1:15">
      <c r="A48" s="17" t="s">
        <v>160</v>
      </c>
    </row>
    <row r="49" spans="1:1">
      <c r="A49" s="17" t="s">
        <v>161</v>
      </c>
    </row>
    <row r="50" spans="1:1">
      <c r="A50" s="17" t="s">
        <v>162</v>
      </c>
    </row>
    <row r="51" spans="1:1">
      <c r="A51" s="17" t="s">
        <v>163</v>
      </c>
    </row>
    <row r="52" spans="1:1">
      <c r="A52" s="17" t="s">
        <v>164</v>
      </c>
    </row>
    <row r="53" spans="1:1">
      <c r="A53" s="17" t="s">
        <v>165</v>
      </c>
    </row>
    <row r="54" spans="1:1">
      <c r="A54" s="17" t="s">
        <v>166</v>
      </c>
    </row>
    <row r="55" spans="1:1">
      <c r="A55" s="17" t="s">
        <v>167</v>
      </c>
    </row>
    <row r="56" spans="1:1">
      <c r="A56" s="17" t="s">
        <v>168</v>
      </c>
    </row>
    <row r="57" spans="1:1">
      <c r="A57" s="17" t="s">
        <v>169</v>
      </c>
    </row>
    <row r="58" spans="1:1">
      <c r="A58" s="17" t="s">
        <v>170</v>
      </c>
    </row>
    <row r="59" spans="1:1">
      <c r="A59" s="17" t="s">
        <v>171</v>
      </c>
    </row>
    <row r="60" spans="1:1">
      <c r="A60" s="17" t="s">
        <v>172</v>
      </c>
    </row>
    <row r="61" spans="1:1">
      <c r="A61" s="17" t="s">
        <v>173</v>
      </c>
    </row>
    <row r="62" spans="1:1">
      <c r="A62" s="17" t="s">
        <v>174</v>
      </c>
    </row>
    <row r="63" spans="1:1">
      <c r="A63" s="17" t="s">
        <v>175</v>
      </c>
    </row>
    <row r="64" spans="1:1">
      <c r="A64" s="17" t="s">
        <v>176</v>
      </c>
    </row>
    <row r="65" spans="1:1">
      <c r="A65" s="17" t="s">
        <v>177</v>
      </c>
    </row>
    <row r="66" spans="1:1">
      <c r="A66" s="17" t="s">
        <v>178</v>
      </c>
    </row>
    <row r="67" spans="1:1">
      <c r="A67" s="17" t="s">
        <v>179</v>
      </c>
    </row>
    <row r="68" spans="1:1">
      <c r="A68" s="17" t="s">
        <v>180</v>
      </c>
    </row>
    <row r="69" spans="1:1">
      <c r="A69" s="17" t="s">
        <v>181</v>
      </c>
    </row>
    <row r="70" spans="1:1">
      <c r="A70" s="17" t="s">
        <v>182</v>
      </c>
    </row>
    <row r="71" spans="1:1">
      <c r="A71" s="17" t="s">
        <v>183</v>
      </c>
    </row>
    <row r="72" spans="1:1">
      <c r="A72" s="17" t="s">
        <v>184</v>
      </c>
    </row>
    <row r="73" spans="1:1">
      <c r="A73" s="17" t="s">
        <v>185</v>
      </c>
    </row>
    <row r="74" spans="1:1">
      <c r="A74" s="17" t="s">
        <v>186</v>
      </c>
    </row>
    <row r="75" spans="1:1">
      <c r="A75" s="17" t="s">
        <v>187</v>
      </c>
    </row>
    <row r="76" spans="1:1">
      <c r="A76" s="17" t="s">
        <v>188</v>
      </c>
    </row>
    <row r="77" spans="1:1">
      <c r="A77" s="17" t="s">
        <v>189</v>
      </c>
    </row>
    <row r="79" spans="1:1">
      <c r="A79" s="17" t="s">
        <v>190</v>
      </c>
    </row>
    <row r="80" spans="1:1">
      <c r="A80" s="17" t="s">
        <v>191</v>
      </c>
    </row>
    <row r="81" spans="1:1">
      <c r="A81" s="17" t="s">
        <v>192</v>
      </c>
    </row>
    <row r="82" spans="1:1">
      <c r="A82" s="17" t="s">
        <v>193</v>
      </c>
    </row>
    <row r="83" spans="1:1">
      <c r="A83" s="17" t="s">
        <v>194</v>
      </c>
    </row>
    <row r="84" spans="1:1">
      <c r="A84" s="17" t="s">
        <v>195</v>
      </c>
    </row>
    <row r="85" spans="1:1">
      <c r="A85" s="17" t="s">
        <v>196</v>
      </c>
    </row>
    <row r="86" spans="1:1">
      <c r="A86" s="17" t="s">
        <v>197</v>
      </c>
    </row>
    <row r="87" spans="1:1">
      <c r="A87" s="17" t="s">
        <v>198</v>
      </c>
    </row>
    <row r="88" spans="1:1">
      <c r="A88" s="17" t="s">
        <v>199</v>
      </c>
    </row>
    <row r="89" spans="1:1">
      <c r="A89" s="17" t="s">
        <v>200</v>
      </c>
    </row>
    <row r="90" spans="1:1">
      <c r="A90" s="17" t="s">
        <v>201</v>
      </c>
    </row>
    <row r="91" spans="1:1">
      <c r="A91" s="17" t="s">
        <v>202</v>
      </c>
    </row>
    <row r="92" spans="1:1">
      <c r="A92" s="17" t="s">
        <v>203</v>
      </c>
    </row>
    <row r="93" spans="1:1">
      <c r="A93" s="17" t="s">
        <v>204</v>
      </c>
    </row>
    <row r="95" spans="1:1">
      <c r="A95" s="17" t="s">
        <v>205</v>
      </c>
    </row>
    <row r="96" spans="1:1">
      <c r="A96" s="17" t="s">
        <v>206</v>
      </c>
    </row>
    <row r="98" spans="1:1">
      <c r="A98" s="17" t="s">
        <v>207</v>
      </c>
    </row>
    <row r="99" spans="1:1">
      <c r="A99" s="17" t="s">
        <v>208</v>
      </c>
    </row>
    <row r="100" spans="1:1">
      <c r="A100" s="17" t="s">
        <v>209</v>
      </c>
    </row>
    <row r="101" spans="1:1">
      <c r="A101" s="17" t="s">
        <v>210</v>
      </c>
    </row>
    <row r="102" spans="1:1">
      <c r="A102" s="17" t="s">
        <v>211</v>
      </c>
    </row>
    <row r="103" spans="1:1">
      <c r="A103" s="17" t="s">
        <v>212</v>
      </c>
    </row>
    <row r="104" spans="1:1">
      <c r="A104" s="17" t="s">
        <v>213</v>
      </c>
    </row>
    <row r="105" spans="1:1">
      <c r="A105" s="17" t="s">
        <v>214</v>
      </c>
    </row>
    <row r="106" spans="1:1">
      <c r="A106" s="17" t="s">
        <v>215</v>
      </c>
    </row>
    <row r="108" spans="1:1">
      <c r="A108" s="17" t="s">
        <v>216</v>
      </c>
    </row>
    <row r="110" spans="1:1">
      <c r="A110" s="17" t="s">
        <v>217</v>
      </c>
    </row>
    <row r="111" spans="1:1">
      <c r="A111" s="17" t="s">
        <v>218</v>
      </c>
    </row>
    <row r="112" spans="1:1">
      <c r="A112" s="17" t="s">
        <v>219</v>
      </c>
    </row>
    <row r="113" spans="1:1">
      <c r="A113" s="17" t="s">
        <v>220</v>
      </c>
    </row>
    <row r="114" spans="1:1">
      <c r="A114" s="17" t="s">
        <v>221</v>
      </c>
    </row>
    <row r="115" spans="1:1">
      <c r="A115" s="17" t="s">
        <v>222</v>
      </c>
    </row>
    <row r="116" spans="1:1">
      <c r="A116" s="17" t="s">
        <v>223</v>
      </c>
    </row>
    <row r="117" spans="1:1">
      <c r="A117" s="17" t="s">
        <v>224</v>
      </c>
    </row>
    <row r="118" spans="1:1">
      <c r="A118" s="17" t="s">
        <v>225</v>
      </c>
    </row>
    <row r="119" spans="1:1">
      <c r="A119" s="17" t="s">
        <v>226</v>
      </c>
    </row>
    <row r="120" spans="1:1">
      <c r="A120" s="17" t="s">
        <v>227</v>
      </c>
    </row>
    <row r="121" spans="1:1">
      <c r="A121" s="17" t="s">
        <v>228</v>
      </c>
    </row>
    <row r="122" spans="1:1">
      <c r="A122" s="17" t="s">
        <v>229</v>
      </c>
    </row>
    <row r="123" spans="1:1">
      <c r="A123" s="17" t="s">
        <v>230</v>
      </c>
    </row>
    <row r="124" spans="1:1">
      <c r="A124" s="17" t="s">
        <v>231</v>
      </c>
    </row>
    <row r="125" spans="1:1">
      <c r="A125" s="17" t="s">
        <v>232</v>
      </c>
    </row>
    <row r="127" spans="1:1">
      <c r="A127" s="17" t="s">
        <v>233</v>
      </c>
    </row>
    <row r="128" spans="1:1">
      <c r="A128" s="17" t="s">
        <v>234</v>
      </c>
    </row>
    <row r="129" spans="1:1">
      <c r="A129" s="17" t="s">
        <v>235</v>
      </c>
    </row>
    <row r="130" spans="1:1">
      <c r="A130" s="17" t="s">
        <v>236</v>
      </c>
    </row>
    <row r="131" spans="1:1">
      <c r="A131" s="17" t="s">
        <v>237</v>
      </c>
    </row>
    <row r="132" spans="1:1">
      <c r="A132" s="17" t="s">
        <v>238</v>
      </c>
    </row>
    <row r="133" spans="1:1">
      <c r="A133" s="17" t="s">
        <v>239</v>
      </c>
    </row>
    <row r="134" spans="1:1">
      <c r="A134" s="17" t="s">
        <v>240</v>
      </c>
    </row>
    <row r="135" spans="1:1">
      <c r="A135" s="17" t="s">
        <v>241</v>
      </c>
    </row>
    <row r="136" spans="1:1">
      <c r="A136" s="17" t="s">
        <v>242</v>
      </c>
    </row>
    <row r="137" spans="1:1">
      <c r="A137" s="17" t="s">
        <v>243</v>
      </c>
    </row>
    <row r="138" spans="1:1">
      <c r="A138" s="17" t="s">
        <v>244</v>
      </c>
    </row>
    <row r="139" spans="1:1">
      <c r="A139" s="17" t="s">
        <v>245</v>
      </c>
    </row>
    <row r="140" spans="1:1">
      <c r="A140" s="17" t="s">
        <v>246</v>
      </c>
    </row>
    <row r="141" spans="1:1">
      <c r="A141" s="17" t="s">
        <v>247</v>
      </c>
    </row>
    <row r="142" spans="1:1">
      <c r="A142" s="17" t="s">
        <v>248</v>
      </c>
    </row>
    <row r="143" spans="1:1">
      <c r="A143" s="17" t="s">
        <v>249</v>
      </c>
    </row>
    <row r="144" spans="1:1">
      <c r="A144" s="17" t="s">
        <v>250</v>
      </c>
    </row>
    <row r="145" spans="1:1">
      <c r="A145" s="17" t="s">
        <v>251</v>
      </c>
    </row>
    <row r="146" spans="1:1">
      <c r="A146" s="17" t="s">
        <v>252</v>
      </c>
    </row>
    <row r="147" spans="1:1">
      <c r="A147" s="17" t="s">
        <v>253</v>
      </c>
    </row>
    <row r="148" spans="1:1">
      <c r="A148" s="17" t="s">
        <v>254</v>
      </c>
    </row>
    <row r="149" spans="1:1">
      <c r="A149" s="17" t="s">
        <v>255</v>
      </c>
    </row>
    <row r="150" spans="1:1">
      <c r="A150" s="17" t="s">
        <v>256</v>
      </c>
    </row>
    <row r="151" spans="1:1">
      <c r="A151" s="17" t="s">
        <v>257</v>
      </c>
    </row>
    <row r="153" spans="1:1">
      <c r="A153" s="17" t="s">
        <v>258</v>
      </c>
    </row>
    <row r="154" spans="1:1">
      <c r="A154" s="17" t="s">
        <v>259</v>
      </c>
    </row>
    <row r="155" spans="1:1">
      <c r="A155" s="17" t="s">
        <v>260</v>
      </c>
    </row>
    <row r="156" spans="1:1">
      <c r="A156" s="17" t="s">
        <v>261</v>
      </c>
    </row>
    <row r="157" spans="1:1">
      <c r="A157" s="17" t="s">
        <v>262</v>
      </c>
    </row>
    <row r="158" spans="1:1">
      <c r="A158" s="17" t="s">
        <v>263</v>
      </c>
    </row>
    <row r="159" spans="1:1">
      <c r="A159" s="17" t="s">
        <v>264</v>
      </c>
    </row>
    <row r="160" spans="1:1">
      <c r="A160" s="17" t="s">
        <v>265</v>
      </c>
    </row>
    <row r="161" spans="1:1">
      <c r="A161" s="17" t="s">
        <v>266</v>
      </c>
    </row>
    <row r="162" spans="1:1">
      <c r="A162" s="17" t="s">
        <v>267</v>
      </c>
    </row>
    <row r="163" spans="1:1">
      <c r="A163" s="17" t="s">
        <v>268</v>
      </c>
    </row>
    <row r="164" spans="1:1">
      <c r="A164" s="17" t="s">
        <v>269</v>
      </c>
    </row>
    <row r="165" spans="1:1">
      <c r="A165" s="17" t="s">
        <v>270</v>
      </c>
    </row>
    <row r="167" spans="1:1">
      <c r="A167" s="17" t="s">
        <v>271</v>
      </c>
    </row>
    <row r="168" spans="1:1">
      <c r="A168" s="17" t="s">
        <v>272</v>
      </c>
    </row>
    <row r="169" spans="1:1">
      <c r="A169" s="17" t="s">
        <v>273</v>
      </c>
    </row>
    <row r="170" spans="1:1">
      <c r="A170" s="17" t="s">
        <v>274</v>
      </c>
    </row>
    <row r="171" spans="1:1">
      <c r="A171" s="17" t="s">
        <v>275</v>
      </c>
    </row>
    <row r="172" spans="1:1">
      <c r="A172" s="17" t="s">
        <v>276</v>
      </c>
    </row>
    <row r="173" spans="1:1">
      <c r="A173" s="17" t="s">
        <v>277</v>
      </c>
    </row>
    <row r="175" spans="1:1">
      <c r="A175" s="17" t="s">
        <v>278</v>
      </c>
    </row>
    <row r="176" spans="1:1">
      <c r="A176" s="17" t="s">
        <v>279</v>
      </c>
    </row>
    <row r="177" spans="1:1">
      <c r="A177" s="17" t="s">
        <v>280</v>
      </c>
    </row>
    <row r="178" spans="1:1">
      <c r="A178" s="17" t="s">
        <v>281</v>
      </c>
    </row>
    <row r="179" spans="1:1">
      <c r="A179" s="17" t="s">
        <v>282</v>
      </c>
    </row>
    <row r="180" spans="1:1">
      <c r="A180" s="17" t="s">
        <v>283</v>
      </c>
    </row>
    <row r="181" spans="1:1">
      <c r="A181" s="17" t="s">
        <v>284</v>
      </c>
    </row>
    <row r="182" spans="1:1">
      <c r="A182" s="17" t="s">
        <v>285</v>
      </c>
    </row>
    <row r="183" spans="1:1">
      <c r="A183" s="17" t="s">
        <v>286</v>
      </c>
    </row>
    <row r="184" spans="1:1">
      <c r="A184" s="17" t="s">
        <v>287</v>
      </c>
    </row>
    <row r="186" spans="1:1">
      <c r="A186" s="17" t="s">
        <v>288</v>
      </c>
    </row>
    <row r="187" spans="1:1">
      <c r="A187" s="17" t="s">
        <v>289</v>
      </c>
    </row>
    <row r="188" spans="1:1">
      <c r="A188" s="17" t="s">
        <v>290</v>
      </c>
    </row>
    <row r="189" spans="1:1">
      <c r="A189" s="17" t="s">
        <v>291</v>
      </c>
    </row>
    <row r="190" spans="1:1">
      <c r="A190" s="17" t="s">
        <v>292</v>
      </c>
    </row>
    <row r="191" spans="1:1">
      <c r="A191" s="17" t="s">
        <v>293</v>
      </c>
    </row>
    <row r="192" spans="1:1">
      <c r="A192" s="17" t="s">
        <v>294</v>
      </c>
    </row>
    <row r="193" spans="1:1">
      <c r="A193" s="17" t="s">
        <v>295</v>
      </c>
    </row>
    <row r="194" spans="1:1">
      <c r="A194" s="17" t="s">
        <v>296</v>
      </c>
    </row>
    <row r="196" spans="1:1">
      <c r="A196" s="17" t="s">
        <v>297</v>
      </c>
    </row>
    <row r="198" spans="1:1">
      <c r="A198" s="17" t="s">
        <v>298</v>
      </c>
    </row>
    <row r="199" spans="1:1">
      <c r="A199" s="17" t="s">
        <v>299</v>
      </c>
    </row>
    <row r="200" spans="1:1">
      <c r="A200" s="17" t="s">
        <v>300</v>
      </c>
    </row>
    <row r="201" spans="1:1">
      <c r="A201" s="17" t="s">
        <v>301</v>
      </c>
    </row>
    <row r="202" spans="1:1">
      <c r="A202" s="17" t="s">
        <v>302</v>
      </c>
    </row>
    <row r="203" spans="1:1">
      <c r="A203" s="17" t="s">
        <v>303</v>
      </c>
    </row>
    <row r="204" spans="1:1">
      <c r="A204" s="17" t="s">
        <v>304</v>
      </c>
    </row>
    <row r="205" spans="1:1">
      <c r="A205" s="17" t="s">
        <v>305</v>
      </c>
    </row>
    <row r="206" spans="1:1">
      <c r="A206" s="17" t="s">
        <v>306</v>
      </c>
    </row>
    <row r="208" spans="1:1">
      <c r="A208" s="17" t="s">
        <v>307</v>
      </c>
    </row>
    <row r="209" spans="1:1">
      <c r="A209" s="17" t="s">
        <v>308</v>
      </c>
    </row>
    <row r="210" spans="1:1">
      <c r="A210" s="17" t="s">
        <v>309</v>
      </c>
    </row>
  </sheetData>
  <sheetProtection selectLockedCells="1" selectUnlockedCells="1"/>
  <hyperlinks>
    <hyperlink ref="A1" r:id="rId1"/>
  </hyperlink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39"/>
  <sheetViews>
    <sheetView workbookViewId="0">
      <selection activeCell="B15" sqref="B15"/>
    </sheetView>
  </sheetViews>
  <sheetFormatPr defaultColWidth="11.5703125" defaultRowHeight="12.75"/>
  <cols>
    <col min="1" max="1" width="5.28515625" customWidth="1"/>
    <col min="2" max="2" width="7.7109375" customWidth="1"/>
  </cols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19" spans="1:2">
      <c r="A19" t="s">
        <v>8</v>
      </c>
      <c r="B19" t="s">
        <v>9</v>
      </c>
    </row>
    <row r="20" spans="1:2">
      <c r="A20">
        <v>1890</v>
      </c>
      <c r="B20" s="1">
        <v>3.9699999999999999E-2</v>
      </c>
    </row>
    <row r="21" spans="1:2">
      <c r="A21">
        <v>1891</v>
      </c>
      <c r="B21" s="1">
        <v>4.7699999999999992E-2</v>
      </c>
    </row>
    <row r="22" spans="1:2">
      <c r="A22">
        <v>1892</v>
      </c>
      <c r="B22" s="1">
        <v>3.7199999999999997E-2</v>
      </c>
    </row>
    <row r="23" spans="1:2">
      <c r="A23">
        <v>1893</v>
      </c>
      <c r="B23" s="1">
        <v>8.09E-2</v>
      </c>
    </row>
    <row r="24" spans="1:2">
      <c r="A24">
        <v>1894</v>
      </c>
      <c r="B24" s="1">
        <v>0.12330000000000001</v>
      </c>
    </row>
    <row r="25" spans="1:2">
      <c r="A25">
        <v>1895</v>
      </c>
      <c r="B25" s="1">
        <v>0.11109999999999999</v>
      </c>
    </row>
    <row r="26" spans="1:2">
      <c r="A26">
        <v>1896</v>
      </c>
      <c r="B26" s="1">
        <v>0.11960000000000001</v>
      </c>
    </row>
    <row r="27" spans="1:2">
      <c r="A27">
        <v>1897</v>
      </c>
      <c r="B27" s="1">
        <v>0.12429999999999999</v>
      </c>
    </row>
    <row r="28" spans="1:2">
      <c r="A28">
        <v>1898</v>
      </c>
      <c r="B28" s="1">
        <v>0.1162</v>
      </c>
    </row>
    <row r="29" spans="1:2">
      <c r="A29">
        <v>1899</v>
      </c>
      <c r="B29" s="1">
        <v>8.6599999999999996E-2</v>
      </c>
    </row>
    <row r="30" spans="1:2">
      <c r="A30">
        <v>1900</v>
      </c>
      <c r="B30" s="1">
        <v>0.05</v>
      </c>
    </row>
    <row r="31" spans="1:2">
      <c r="A31">
        <v>1901</v>
      </c>
      <c r="B31" s="1">
        <v>4.5899999999999996E-2</v>
      </c>
    </row>
    <row r="32" spans="1:2">
      <c r="A32">
        <v>1902</v>
      </c>
      <c r="B32" s="1">
        <v>4.2999999999999997E-2</v>
      </c>
    </row>
    <row r="33" spans="1:2">
      <c r="A33">
        <v>1903</v>
      </c>
      <c r="B33" s="1">
        <v>4.3499999999999997E-2</v>
      </c>
    </row>
    <row r="34" spans="1:2">
      <c r="A34">
        <v>1904</v>
      </c>
      <c r="B34" s="1">
        <v>5.0799999999999998E-2</v>
      </c>
    </row>
    <row r="35" spans="1:2">
      <c r="A35">
        <v>1905</v>
      </c>
      <c r="B35" s="1">
        <v>4.6199999999999998E-2</v>
      </c>
    </row>
    <row r="36" spans="1:2">
      <c r="A36">
        <v>1906</v>
      </c>
      <c r="B36" s="1">
        <v>3.2899999999999999E-2</v>
      </c>
    </row>
    <row r="37" spans="1:2">
      <c r="A37">
        <v>1907</v>
      </c>
      <c r="B37" s="1">
        <v>3.5700000000000003E-2</v>
      </c>
    </row>
    <row r="38" spans="1:2">
      <c r="A38">
        <v>1908</v>
      </c>
      <c r="B38" s="1">
        <v>6.1699999999999998E-2</v>
      </c>
    </row>
    <row r="39" spans="1:2">
      <c r="A39">
        <v>1909</v>
      </c>
      <c r="B39" s="1">
        <v>5.1299999999999998E-2</v>
      </c>
    </row>
    <row r="40" spans="1:2">
      <c r="A40">
        <v>1910</v>
      </c>
      <c r="B40" s="1">
        <v>5.8600000000000006E-2</v>
      </c>
    </row>
    <row r="41" spans="1:2">
      <c r="A41">
        <v>1911</v>
      </c>
      <c r="B41" s="1">
        <v>6.2699999999999992E-2</v>
      </c>
    </row>
    <row r="42" spans="1:2">
      <c r="A42">
        <v>1912</v>
      </c>
      <c r="B42" s="1">
        <v>5.2499999999999998E-2</v>
      </c>
    </row>
    <row r="43" spans="1:2">
      <c r="A43">
        <v>1913</v>
      </c>
      <c r="B43" s="1">
        <v>4.9299999999999997E-2</v>
      </c>
    </row>
    <row r="44" spans="1:2">
      <c r="A44">
        <v>1914</v>
      </c>
      <c r="B44" s="1">
        <v>6.6299999999999998E-2</v>
      </c>
    </row>
    <row r="45" spans="1:2">
      <c r="A45">
        <v>1915</v>
      </c>
      <c r="B45" s="1">
        <v>7.1800000000000003E-2</v>
      </c>
    </row>
    <row r="46" spans="1:2">
      <c r="A46">
        <v>1916</v>
      </c>
      <c r="B46" s="1">
        <v>5.6299999999999996E-2</v>
      </c>
    </row>
    <row r="47" spans="1:2">
      <c r="A47">
        <v>1917</v>
      </c>
      <c r="B47" s="1">
        <v>5.2300000000000006E-2</v>
      </c>
    </row>
    <row r="48" spans="1:2">
      <c r="A48">
        <v>1918</v>
      </c>
      <c r="B48" s="1">
        <v>3.3799999999999997E-2</v>
      </c>
    </row>
    <row r="49" spans="1:2">
      <c r="A49">
        <v>1919</v>
      </c>
      <c r="B49" s="1">
        <v>2.9500000000000002E-2</v>
      </c>
    </row>
    <row r="50" spans="1:2">
      <c r="A50">
        <v>1920</v>
      </c>
      <c r="B50" s="1">
        <v>5.16E-2</v>
      </c>
    </row>
    <row r="51" spans="1:2">
      <c r="A51">
        <v>1921</v>
      </c>
      <c r="B51" s="1">
        <v>8.7300000000000003E-2</v>
      </c>
    </row>
    <row r="52" spans="1:2">
      <c r="A52">
        <v>1922</v>
      </c>
      <c r="B52" s="1">
        <v>6.93E-2</v>
      </c>
    </row>
    <row r="53" spans="1:2">
      <c r="A53">
        <v>1923</v>
      </c>
      <c r="B53" s="1">
        <v>4.8000000000000001E-2</v>
      </c>
    </row>
    <row r="54" spans="1:2">
      <c r="A54">
        <v>1924</v>
      </c>
      <c r="B54" s="1">
        <v>5.7999999999999996E-2</v>
      </c>
    </row>
    <row r="55" spans="1:2">
      <c r="A55">
        <v>1925</v>
      </c>
      <c r="B55" s="1">
        <v>4.9200000000000001E-2</v>
      </c>
    </row>
    <row r="56" spans="1:2">
      <c r="A56">
        <v>1926</v>
      </c>
      <c r="B56" s="1">
        <v>4.0199999999999993E-2</v>
      </c>
    </row>
    <row r="57" spans="1:2">
      <c r="A57">
        <v>1927</v>
      </c>
      <c r="B57" s="1">
        <v>4.5700000000000005E-2</v>
      </c>
    </row>
    <row r="58" spans="1:2">
      <c r="A58">
        <v>1928</v>
      </c>
      <c r="B58" s="1">
        <v>5.0199999999999995E-2</v>
      </c>
    </row>
    <row r="59" spans="1:2">
      <c r="A59">
        <v>1929</v>
      </c>
      <c r="B59" s="1">
        <v>4.6100000000000002E-2</v>
      </c>
    </row>
    <row r="60" spans="1:2">
      <c r="A60">
        <v>1930</v>
      </c>
      <c r="B60" s="1">
        <v>8.9399999999999993E-2</v>
      </c>
    </row>
    <row r="61" spans="1:2">
      <c r="A61">
        <v>1931</v>
      </c>
      <c r="B61" s="1">
        <v>0.13</v>
      </c>
    </row>
    <row r="62" spans="1:2">
      <c r="A62">
        <v>1932</v>
      </c>
      <c r="B62" s="1">
        <v>0.188</v>
      </c>
    </row>
    <row r="63" spans="1:2">
      <c r="A63">
        <v>1933</v>
      </c>
      <c r="B63" s="1">
        <v>0.19800000000000001</v>
      </c>
    </row>
    <row r="64" spans="1:2">
      <c r="A64">
        <v>1934</v>
      </c>
      <c r="B64" s="1">
        <v>0.21299999999999999</v>
      </c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140"/>
  <sheetViews>
    <sheetView zoomScaleNormal="100" workbookViewId="0">
      <selection activeCell="D20" sqref="D20"/>
    </sheetView>
  </sheetViews>
  <sheetFormatPr defaultRowHeight="12.75"/>
  <cols>
    <col min="1" max="1" width="5.42578125" style="4" customWidth="1"/>
    <col min="2" max="2" width="9.5703125" style="4" customWidth="1"/>
    <col min="3" max="3" width="6.5703125" style="4" customWidth="1"/>
    <col min="4" max="16384" width="9.140625" style="4"/>
  </cols>
  <sheetData>
    <row r="1" spans="1:3">
      <c r="A1" s="4" t="s">
        <v>52</v>
      </c>
    </row>
    <row r="2" spans="1:3">
      <c r="A2" s="5" t="s">
        <v>53</v>
      </c>
    </row>
    <row r="3" spans="1:3">
      <c r="A3" s="5" t="s">
        <v>54</v>
      </c>
    </row>
    <row r="4" spans="1:3">
      <c r="A4" s="5" t="s">
        <v>55</v>
      </c>
    </row>
    <row r="5" spans="1:3">
      <c r="A5" s="4" t="s">
        <v>56</v>
      </c>
    </row>
    <row r="6" spans="1:3">
      <c r="A6" s="5" t="s">
        <v>57</v>
      </c>
    </row>
    <row r="7" spans="1:3">
      <c r="A7" s="5" t="s">
        <v>58</v>
      </c>
    </row>
    <row r="8" spans="1:3">
      <c r="A8" s="5" t="s">
        <v>59</v>
      </c>
    </row>
    <row r="9" spans="1:3">
      <c r="A9" s="5" t="s">
        <v>60</v>
      </c>
    </row>
    <row r="10" spans="1:3">
      <c r="A10" s="4" t="s">
        <v>61</v>
      </c>
    </row>
    <row r="14" spans="1:3">
      <c r="A14" s="6" t="s">
        <v>8</v>
      </c>
      <c r="B14" s="6" t="s">
        <v>62</v>
      </c>
      <c r="C14" s="7" t="s">
        <v>76</v>
      </c>
    </row>
    <row r="15" spans="1:3">
      <c r="A15" s="8">
        <v>1885</v>
      </c>
      <c r="B15" s="9">
        <v>33.932060000000021</v>
      </c>
      <c r="C15" s="10">
        <v>9.32</v>
      </c>
    </row>
    <row r="16" spans="1:3">
      <c r="A16" s="8">
        <v>1886</v>
      </c>
      <c r="B16" s="9">
        <v>39.124492131147548</v>
      </c>
      <c r="C16" s="10">
        <v>9.1199999999999992</v>
      </c>
    </row>
    <row r="17" spans="1:3">
      <c r="A17" s="8">
        <v>1887</v>
      </c>
      <c r="B17" s="9">
        <v>39.597059800664468</v>
      </c>
      <c r="C17" s="10">
        <v>9.2200000000000006</v>
      </c>
    </row>
    <row r="18" spans="1:3">
      <c r="A18" s="8">
        <v>1888</v>
      </c>
      <c r="B18" s="9">
        <v>37.789254333333318</v>
      </c>
      <c r="C18" s="10">
        <v>9.2200000000000006</v>
      </c>
    </row>
    <row r="19" spans="1:3">
      <c r="A19" s="8">
        <v>1889</v>
      </c>
      <c r="B19" s="9">
        <v>40.761545847176073</v>
      </c>
      <c r="C19" s="10">
        <v>8.92</v>
      </c>
    </row>
    <row r="20" spans="1:3">
      <c r="A20" s="8">
        <v>1890</v>
      </c>
      <c r="B20" s="9">
        <v>41.541456765676571</v>
      </c>
      <c r="C20" s="10">
        <v>8.82</v>
      </c>
    </row>
    <row r="21" spans="1:3">
      <c r="A21" s="8">
        <v>1891</v>
      </c>
      <c r="B21" s="9">
        <v>39.018763696369653</v>
      </c>
      <c r="C21" s="10">
        <v>8.82</v>
      </c>
    </row>
    <row r="22" spans="1:3">
      <c r="A22" s="8">
        <v>1892</v>
      </c>
      <c r="B22" s="9">
        <v>41.764182059800639</v>
      </c>
      <c r="C22" s="10">
        <v>8.82</v>
      </c>
    </row>
    <row r="23" spans="1:3">
      <c r="A23" s="8">
        <v>1893</v>
      </c>
      <c r="B23" s="9">
        <v>33.700807615894028</v>
      </c>
      <c r="C23" s="10">
        <v>8.7200000000000006</v>
      </c>
    </row>
    <row r="24" spans="1:3">
      <c r="A24" s="8">
        <v>1894</v>
      </c>
      <c r="B24" s="9">
        <v>31.352970065789471</v>
      </c>
      <c r="C24" s="10">
        <v>8.34</v>
      </c>
    </row>
    <row r="25" spans="1:3">
      <c r="A25" s="8">
        <v>1895</v>
      </c>
      <c r="B25" s="9">
        <v>32.786449342105279</v>
      </c>
      <c r="C25" s="10">
        <v>8.14</v>
      </c>
    </row>
    <row r="26" spans="1:3">
      <c r="A26" s="8">
        <v>1896</v>
      </c>
      <c r="B26" s="9">
        <v>30.173085808580868</v>
      </c>
      <c r="C26" s="10">
        <v>8.14</v>
      </c>
    </row>
    <row r="27" spans="1:3">
      <c r="A27" s="8">
        <v>1897</v>
      </c>
      <c r="B27" s="9">
        <v>33.207067880794703</v>
      </c>
      <c r="C27" s="10">
        <v>8.0399999999999991</v>
      </c>
    </row>
    <row r="28" spans="1:3">
      <c r="A28" s="8">
        <v>1898</v>
      </c>
      <c r="B28" s="9">
        <v>38.315082550335575</v>
      </c>
      <c r="C28" s="10">
        <v>8.0399999999999991</v>
      </c>
    </row>
    <row r="29" spans="1:3">
      <c r="A29" s="8">
        <v>1899</v>
      </c>
      <c r="B29" s="9">
        <v>51.996454391891909</v>
      </c>
      <c r="C29" s="10">
        <v>8.0399999999999991</v>
      </c>
    </row>
    <row r="30" spans="1:3">
      <c r="A30" s="8">
        <v>1900</v>
      </c>
      <c r="B30" s="9">
        <v>44.74068900000001</v>
      </c>
      <c r="C30" s="10">
        <v>8.14</v>
      </c>
    </row>
    <row r="31" spans="1:3">
      <c r="A31" s="8">
        <v>1901</v>
      </c>
      <c r="B31" s="9">
        <v>50.927352559726977</v>
      </c>
      <c r="C31" s="10">
        <v>8.24</v>
      </c>
    </row>
    <row r="32" spans="1:3">
      <c r="A32" s="8">
        <v>1902</v>
      </c>
      <c r="B32" s="9">
        <v>47.711429194630867</v>
      </c>
      <c r="C32" s="10">
        <v>8.34</v>
      </c>
    </row>
    <row r="33" spans="1:3">
      <c r="A33" s="8">
        <v>1903</v>
      </c>
      <c r="B33" s="9">
        <v>40.867063087248347</v>
      </c>
      <c r="C33" s="10">
        <v>8.5299999999999994</v>
      </c>
    </row>
    <row r="34" spans="1:3">
      <c r="A34" s="8">
        <v>1904</v>
      </c>
      <c r="B34" s="9">
        <v>39.722839333333361</v>
      </c>
      <c r="C34" s="10">
        <v>8.6300000000000008</v>
      </c>
    </row>
    <row r="35" spans="1:3">
      <c r="A35" s="8">
        <v>1905</v>
      </c>
      <c r="B35" s="9">
        <v>58.308008637873741</v>
      </c>
      <c r="C35" s="10">
        <v>8.5299999999999994</v>
      </c>
    </row>
    <row r="36" spans="1:3">
      <c r="A36" s="8">
        <v>1906</v>
      </c>
      <c r="B36" s="9">
        <v>69.147664802631553</v>
      </c>
      <c r="C36" s="10">
        <v>8.7200000000000006</v>
      </c>
    </row>
    <row r="37" spans="1:3">
      <c r="A37" s="8">
        <v>1907</v>
      </c>
      <c r="B37" s="9">
        <v>55.658637541528257</v>
      </c>
      <c r="C37" s="10">
        <v>9.11</v>
      </c>
    </row>
    <row r="38" spans="1:3">
      <c r="A38" s="8">
        <v>1908</v>
      </c>
      <c r="B38" s="9">
        <v>54.840084385382077</v>
      </c>
      <c r="C38" s="10">
        <v>8.92</v>
      </c>
    </row>
    <row r="39" spans="1:3">
      <c r="A39" s="8">
        <v>1909</v>
      </c>
      <c r="B39" s="9">
        <v>67.753491216216233</v>
      </c>
      <c r="C39" s="10">
        <v>8.82</v>
      </c>
    </row>
    <row r="40" spans="1:3">
      <c r="A40" s="8">
        <v>1910</v>
      </c>
      <c r="B40" s="9">
        <v>62.573898653198675</v>
      </c>
      <c r="C40" s="10">
        <v>9.2100000000000009</v>
      </c>
    </row>
    <row r="41" spans="1:3">
      <c r="A41" s="8">
        <v>1911</v>
      </c>
      <c r="B41" s="9">
        <v>60.325302013422814</v>
      </c>
      <c r="C41" s="10">
        <v>9.2100000000000009</v>
      </c>
    </row>
    <row r="42" spans="1:3">
      <c r="A42" s="8">
        <v>1912</v>
      </c>
      <c r="B42" s="9">
        <v>64.721213289036456</v>
      </c>
      <c r="C42" s="10">
        <v>9.4</v>
      </c>
    </row>
    <row r="43" spans="1:3">
      <c r="A43" s="8">
        <v>1913</v>
      </c>
      <c r="B43" s="9">
        <v>58.222814429530182</v>
      </c>
      <c r="C43" s="11">
        <v>9.9</v>
      </c>
    </row>
    <row r="44" spans="1:3">
      <c r="A44" s="8">
        <v>1914</v>
      </c>
      <c r="B44" s="9">
        <v>58.952118324607326</v>
      </c>
      <c r="C44" s="11">
        <v>10</v>
      </c>
    </row>
    <row r="45" spans="1:3">
      <c r="A45" s="8">
        <v>1915</v>
      </c>
      <c r="B45" s="9">
        <v>74.466622516556299</v>
      </c>
      <c r="C45" s="11">
        <v>10.1</v>
      </c>
    </row>
    <row r="46" spans="1:3">
      <c r="A46" s="8">
        <v>1916</v>
      </c>
      <c r="B46" s="9">
        <v>95.274850498338893</v>
      </c>
      <c r="C46" s="11">
        <v>10.9</v>
      </c>
    </row>
    <row r="47" spans="1:3">
      <c r="A47" s="8">
        <v>1917</v>
      </c>
      <c r="B47" s="9">
        <v>87.91936241610739</v>
      </c>
      <c r="C47" s="11">
        <v>12.8</v>
      </c>
    </row>
    <row r="48" spans="1:3">
      <c r="A48" s="8">
        <v>1918</v>
      </c>
      <c r="B48" s="9">
        <v>80.977037037037022</v>
      </c>
      <c r="C48" s="11">
        <v>15.1</v>
      </c>
    </row>
    <row r="49" spans="1:3">
      <c r="A49" s="8">
        <v>1919</v>
      </c>
      <c r="B49" s="9">
        <v>99.814573378839512</v>
      </c>
      <c r="C49" s="11">
        <v>17.3</v>
      </c>
    </row>
    <row r="50" spans="1:3">
      <c r="A50" s="8">
        <v>1920</v>
      </c>
      <c r="B50" s="9">
        <v>90.04655518394658</v>
      </c>
      <c r="C50" s="11">
        <v>20</v>
      </c>
    </row>
    <row r="51" spans="1:3">
      <c r="A51" s="8">
        <v>1921</v>
      </c>
      <c r="B51" s="9">
        <v>73.43422818791943</v>
      </c>
      <c r="C51" s="11">
        <v>17.899999999999999</v>
      </c>
    </row>
    <row r="52" spans="1:3">
      <c r="A52" s="8">
        <v>1922</v>
      </c>
      <c r="B52" s="9">
        <v>93.237299999999934</v>
      </c>
      <c r="C52" s="11">
        <v>16.8</v>
      </c>
    </row>
    <row r="53" spans="1:3">
      <c r="A53" s="8">
        <v>1923</v>
      </c>
      <c r="B53" s="9">
        <v>94.864199999999997</v>
      </c>
      <c r="C53" s="11">
        <v>17.100000000000001</v>
      </c>
    </row>
    <row r="54" spans="1:3">
      <c r="A54" s="8">
        <v>1924</v>
      </c>
      <c r="B54" s="9">
        <v>99.672417218543032</v>
      </c>
      <c r="C54" s="11">
        <v>17.100000000000001</v>
      </c>
    </row>
    <row r="55" spans="1:3">
      <c r="A55" s="8">
        <v>1925</v>
      </c>
      <c r="B55" s="9">
        <v>134.48176079734219</v>
      </c>
      <c r="C55" s="11">
        <v>17.5</v>
      </c>
    </row>
    <row r="56" spans="1:3">
      <c r="A56" s="8">
        <v>1926</v>
      </c>
      <c r="B56" s="9">
        <v>153.03076923076932</v>
      </c>
      <c r="C56" s="11">
        <v>17.7</v>
      </c>
    </row>
    <row r="57" spans="1:3">
      <c r="A57" s="8">
        <v>1927</v>
      </c>
      <c r="B57" s="9">
        <v>176.09249169435213</v>
      </c>
      <c r="C57" s="11">
        <v>17.399999999999999</v>
      </c>
    </row>
    <row r="58" spans="1:3">
      <c r="A58" s="8">
        <v>1928</v>
      </c>
      <c r="B58" s="9">
        <v>226.15261016949168</v>
      </c>
      <c r="C58" s="11">
        <v>17.100000000000001</v>
      </c>
    </row>
    <row r="59" spans="1:3">
      <c r="A59" s="8">
        <v>1929</v>
      </c>
      <c r="B59" s="9">
        <v>313.54109965635752</v>
      </c>
      <c r="C59" s="11">
        <v>17.100000000000001</v>
      </c>
    </row>
    <row r="60" spans="1:3">
      <c r="A60" s="8">
        <v>1930</v>
      </c>
      <c r="B60" s="9">
        <v>236.04486577181186</v>
      </c>
      <c r="C60" s="11">
        <v>16.7</v>
      </c>
    </row>
    <row r="61" spans="1:3">
      <c r="A61" s="8">
        <v>1931</v>
      </c>
      <c r="B61" s="9">
        <v>138.6036</v>
      </c>
      <c r="C61" s="11">
        <v>15.2</v>
      </c>
    </row>
    <row r="62" spans="1:3">
      <c r="A62" s="8">
        <v>1932</v>
      </c>
      <c r="B62" s="9">
        <v>64.527748344370835</v>
      </c>
      <c r="C62" s="11">
        <v>13.7</v>
      </c>
    </row>
    <row r="63" spans="1:3">
      <c r="A63" s="8">
        <v>1933</v>
      </c>
      <c r="B63" s="9">
        <v>84.49603508771925</v>
      </c>
      <c r="C63" s="11">
        <v>13</v>
      </c>
    </row>
    <row r="64" spans="1:3">
      <c r="A64" s="8">
        <v>1934</v>
      </c>
      <c r="B64" s="9">
        <v>98.158239202657754</v>
      </c>
      <c r="C64" s="11">
        <v>13.4</v>
      </c>
    </row>
    <row r="65" spans="1:3">
      <c r="A65" s="8"/>
      <c r="B65" s="9"/>
      <c r="C65" s="11"/>
    </row>
    <row r="66" spans="1:3">
      <c r="A66" s="8"/>
      <c r="B66" s="9"/>
      <c r="C66" s="11"/>
    </row>
    <row r="67" spans="1:3">
      <c r="A67" s="8"/>
      <c r="B67" s="9"/>
      <c r="C67" s="11"/>
    </row>
    <row r="68" spans="1:3">
      <c r="A68" s="8"/>
      <c r="B68" s="9"/>
      <c r="C68" s="11"/>
    </row>
    <row r="69" spans="1:3">
      <c r="A69" s="8"/>
      <c r="B69" s="9"/>
      <c r="C69" s="11"/>
    </row>
    <row r="70" spans="1:3">
      <c r="A70" s="8"/>
      <c r="B70" s="9"/>
      <c r="C70" s="11"/>
    </row>
    <row r="71" spans="1:3">
      <c r="A71" s="8"/>
      <c r="B71" s="9"/>
      <c r="C71" s="11"/>
    </row>
    <row r="72" spans="1:3">
      <c r="A72" s="8"/>
      <c r="B72" s="9"/>
      <c r="C72" s="11"/>
    </row>
    <row r="73" spans="1:3">
      <c r="A73" s="8"/>
      <c r="B73" s="9"/>
      <c r="C73" s="11"/>
    </row>
    <row r="74" spans="1:3">
      <c r="A74" s="8"/>
      <c r="B74" s="9"/>
      <c r="C74" s="11"/>
    </row>
    <row r="75" spans="1:3">
      <c r="A75" s="8"/>
      <c r="B75" s="9"/>
      <c r="C75" s="11"/>
    </row>
    <row r="76" spans="1:3">
      <c r="A76" s="8"/>
      <c r="B76" s="9"/>
      <c r="C76" s="11"/>
    </row>
    <row r="77" spans="1:3">
      <c r="A77" s="8"/>
      <c r="B77" s="9"/>
      <c r="C77" s="11"/>
    </row>
    <row r="78" spans="1:3">
      <c r="A78" s="8"/>
      <c r="B78" s="9"/>
      <c r="C78" s="11"/>
    </row>
    <row r="79" spans="1:3">
      <c r="A79" s="8"/>
      <c r="B79" s="9"/>
      <c r="C79" s="11"/>
    </row>
    <row r="80" spans="1:3">
      <c r="A80" s="8"/>
      <c r="B80" s="9"/>
      <c r="C80" s="11"/>
    </row>
    <row r="81" spans="1:3">
      <c r="A81" s="8"/>
      <c r="B81" s="9"/>
      <c r="C81" s="11"/>
    </row>
    <row r="82" spans="1:3">
      <c r="A82" s="8"/>
      <c r="B82" s="9"/>
      <c r="C82" s="11"/>
    </row>
    <row r="83" spans="1:3">
      <c r="A83" s="8"/>
      <c r="B83" s="9"/>
      <c r="C83" s="11"/>
    </row>
    <row r="84" spans="1:3">
      <c r="A84" s="8"/>
      <c r="B84" s="9"/>
      <c r="C84" s="11"/>
    </row>
    <row r="85" spans="1:3">
      <c r="A85" s="8"/>
      <c r="B85" s="9"/>
      <c r="C85" s="11"/>
    </row>
    <row r="86" spans="1:3">
      <c r="A86" s="8"/>
      <c r="B86" s="9"/>
      <c r="C86" s="11"/>
    </row>
    <row r="87" spans="1:3">
      <c r="A87" s="8"/>
      <c r="B87" s="9"/>
      <c r="C87" s="11"/>
    </row>
    <row r="88" spans="1:3">
      <c r="A88" s="8"/>
      <c r="B88" s="9"/>
      <c r="C88" s="11"/>
    </row>
    <row r="89" spans="1:3">
      <c r="A89" s="8"/>
      <c r="B89" s="9"/>
      <c r="C89" s="11"/>
    </row>
    <row r="90" spans="1:3">
      <c r="A90" s="8"/>
      <c r="B90" s="9"/>
      <c r="C90" s="11"/>
    </row>
    <row r="91" spans="1:3">
      <c r="A91" s="8"/>
      <c r="B91" s="9"/>
      <c r="C91" s="11"/>
    </row>
    <row r="92" spans="1:3">
      <c r="A92" s="8"/>
      <c r="B92" s="9"/>
      <c r="C92" s="11"/>
    </row>
    <row r="93" spans="1:3">
      <c r="A93" s="8"/>
      <c r="B93" s="9"/>
      <c r="C93" s="11"/>
    </row>
    <row r="94" spans="1:3">
      <c r="A94" s="8"/>
      <c r="B94" s="9"/>
      <c r="C94" s="11"/>
    </row>
    <row r="95" spans="1:3">
      <c r="A95" s="8"/>
      <c r="B95" s="9"/>
      <c r="C95" s="11"/>
    </row>
    <row r="96" spans="1:3">
      <c r="A96" s="8"/>
      <c r="B96" s="9"/>
      <c r="C96" s="11"/>
    </row>
    <row r="97" spans="1:3">
      <c r="A97" s="8"/>
      <c r="B97" s="9"/>
      <c r="C97" s="11"/>
    </row>
    <row r="98" spans="1:3">
      <c r="A98" s="8"/>
      <c r="B98" s="9"/>
      <c r="C98" s="11"/>
    </row>
    <row r="99" spans="1:3">
      <c r="A99" s="8"/>
      <c r="B99" s="9"/>
      <c r="C99" s="11"/>
    </row>
    <row r="100" spans="1:3">
      <c r="A100" s="8"/>
      <c r="B100" s="9"/>
      <c r="C100" s="11"/>
    </row>
    <row r="101" spans="1:3">
      <c r="A101" s="8"/>
      <c r="B101" s="9"/>
      <c r="C101" s="11"/>
    </row>
    <row r="102" spans="1:3">
      <c r="A102" s="8"/>
      <c r="B102" s="9"/>
      <c r="C102" s="11"/>
    </row>
    <row r="103" spans="1:3">
      <c r="A103" s="8"/>
      <c r="B103" s="9"/>
      <c r="C103" s="11"/>
    </row>
    <row r="104" spans="1:3">
      <c r="A104" s="8"/>
      <c r="B104" s="9"/>
      <c r="C104" s="11"/>
    </row>
    <row r="105" spans="1:3">
      <c r="A105" s="8"/>
      <c r="B105" s="9"/>
      <c r="C105" s="11"/>
    </row>
    <row r="106" spans="1:3">
      <c r="A106" s="8"/>
      <c r="B106" s="9"/>
      <c r="C106" s="11"/>
    </row>
    <row r="107" spans="1:3">
      <c r="A107" s="8"/>
      <c r="B107" s="9"/>
      <c r="C107" s="11"/>
    </row>
    <row r="108" spans="1:3">
      <c r="A108" s="8"/>
      <c r="B108" s="9"/>
      <c r="C108" s="11"/>
    </row>
    <row r="109" spans="1:3">
      <c r="A109" s="8"/>
      <c r="B109" s="9"/>
      <c r="C109" s="11"/>
    </row>
    <row r="110" spans="1:3">
      <c r="A110" s="8"/>
      <c r="B110" s="9"/>
      <c r="C110" s="11"/>
    </row>
    <row r="111" spans="1:3">
      <c r="A111" s="8"/>
      <c r="B111" s="9"/>
      <c r="C111" s="11"/>
    </row>
    <row r="112" spans="1:3">
      <c r="A112" s="8"/>
      <c r="B112" s="9"/>
      <c r="C112" s="11"/>
    </row>
    <row r="113" spans="1:3">
      <c r="A113" s="8"/>
      <c r="B113" s="9"/>
      <c r="C113" s="11"/>
    </row>
    <row r="114" spans="1:3">
      <c r="A114" s="8"/>
      <c r="B114" s="9"/>
      <c r="C114" s="11"/>
    </row>
    <row r="115" spans="1:3">
      <c r="A115" s="8"/>
      <c r="B115" s="9"/>
      <c r="C115" s="11"/>
    </row>
    <row r="116" spans="1:3">
      <c r="A116" s="8"/>
      <c r="B116" s="9"/>
      <c r="C116" s="11"/>
    </row>
    <row r="117" spans="1:3">
      <c r="A117" s="8"/>
      <c r="B117" s="9"/>
      <c r="C117" s="11"/>
    </row>
    <row r="118" spans="1:3">
      <c r="A118" s="8"/>
      <c r="B118" s="9"/>
      <c r="C118" s="11"/>
    </row>
    <row r="119" spans="1:3">
      <c r="A119" s="8"/>
      <c r="B119" s="9"/>
      <c r="C119" s="11"/>
    </row>
    <row r="120" spans="1:3">
      <c r="A120" s="8"/>
      <c r="B120" s="9"/>
      <c r="C120" s="11"/>
    </row>
    <row r="121" spans="1:3">
      <c r="A121" s="8"/>
      <c r="B121" s="9"/>
      <c r="C121" s="11"/>
    </row>
    <row r="122" spans="1:3">
      <c r="A122" s="8"/>
      <c r="B122" s="9"/>
      <c r="C122" s="11"/>
    </row>
    <row r="123" spans="1:3">
      <c r="A123" s="8"/>
      <c r="B123" s="9"/>
      <c r="C123" s="11"/>
    </row>
    <row r="124" spans="1:3">
      <c r="A124" s="8"/>
      <c r="B124" s="9"/>
      <c r="C124" s="11"/>
    </row>
    <row r="125" spans="1:3">
      <c r="A125" s="8"/>
      <c r="B125" s="9"/>
      <c r="C125" s="11"/>
    </row>
    <row r="126" spans="1:3">
      <c r="A126" s="8"/>
      <c r="B126" s="9"/>
      <c r="C126" s="11"/>
    </row>
    <row r="127" spans="1:3">
      <c r="A127" s="8"/>
      <c r="B127" s="9"/>
      <c r="C127" s="11"/>
    </row>
    <row r="128" spans="1:3">
      <c r="A128" s="8"/>
      <c r="B128" s="9"/>
      <c r="C128" s="11"/>
    </row>
    <row r="129" spans="1:3">
      <c r="A129" s="8"/>
      <c r="B129" s="9"/>
      <c r="C129" s="11"/>
    </row>
    <row r="130" spans="1:3">
      <c r="A130" s="8"/>
      <c r="B130" s="9"/>
      <c r="C130" s="11"/>
    </row>
    <row r="131" spans="1:3">
      <c r="A131" s="8"/>
      <c r="B131" s="9"/>
      <c r="C131" s="11"/>
    </row>
    <row r="132" spans="1:3">
      <c r="A132" s="8"/>
      <c r="B132" s="9"/>
      <c r="C132" s="11"/>
    </row>
    <row r="133" spans="1:3">
      <c r="A133" s="8"/>
      <c r="B133" s="9"/>
      <c r="C133" s="11"/>
    </row>
    <row r="134" spans="1:3">
      <c r="A134" s="8"/>
      <c r="B134" s="9"/>
      <c r="C134" s="11"/>
    </row>
    <row r="135" spans="1:3">
      <c r="A135" s="8"/>
      <c r="B135" s="9"/>
      <c r="C135" s="11"/>
    </row>
    <row r="136" spans="1:3">
      <c r="A136" s="8"/>
      <c r="B136" s="9"/>
      <c r="C136" s="11"/>
    </row>
    <row r="137" spans="1:3">
      <c r="A137" s="8"/>
      <c r="B137" s="9"/>
      <c r="C137" s="11"/>
    </row>
    <row r="138" spans="1:3">
      <c r="A138" s="8"/>
      <c r="B138" s="9"/>
      <c r="C138" s="11"/>
    </row>
    <row r="139" spans="1:3">
      <c r="A139" s="8"/>
      <c r="B139" s="9"/>
      <c r="C139" s="11"/>
    </row>
    <row r="140" spans="1:3">
      <c r="A140" s="8"/>
      <c r="B140" s="9"/>
      <c r="C140" s="6"/>
    </row>
  </sheetData>
  <sheetProtection selectLockedCells="1" selectUnlockedCells="1"/>
  <hyperlinks>
    <hyperlink ref="A3" r:id="rId1"/>
    <hyperlink ref="A4" r:id="rId2"/>
    <hyperlink ref="A6" r:id="rId3"/>
    <hyperlink ref="A7" r:id="rId4"/>
    <hyperlink ref="A9" r:id="rId5"/>
  </hyperlink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231"/>
  <sheetViews>
    <sheetView zoomScaleNormal="100" workbookViewId="0">
      <selection activeCell="A8" sqref="A8"/>
    </sheetView>
  </sheetViews>
  <sheetFormatPr defaultColWidth="10.7109375" defaultRowHeight="12.75"/>
  <cols>
    <col min="1" max="1" width="5" style="13" customWidth="1"/>
    <col min="2" max="2" width="12.42578125" style="13" bestFit="1" customWidth="1"/>
    <col min="3" max="3" width="16.28515625" style="13" bestFit="1" customWidth="1"/>
    <col min="4" max="4" width="18" style="13" bestFit="1" customWidth="1"/>
    <col min="5" max="5" width="12.7109375" style="13" bestFit="1" customWidth="1"/>
    <col min="6" max="6" width="21.42578125" style="13" bestFit="1" customWidth="1"/>
    <col min="7" max="7" width="18.28515625" style="13" bestFit="1" customWidth="1"/>
    <col min="8" max="9" width="10.42578125" style="13" bestFit="1" customWidth="1"/>
    <col min="10" max="16384" width="10.7109375" style="13"/>
  </cols>
  <sheetData>
    <row r="1" spans="1:9">
      <c r="A1" s="13" t="s">
        <v>40</v>
      </c>
    </row>
    <row r="2" spans="1:9">
      <c r="A2" s="13" t="s">
        <v>41</v>
      </c>
    </row>
    <row r="3" spans="1:9">
      <c r="A3" s="13" t="s">
        <v>42</v>
      </c>
    </row>
    <row r="4" spans="1:9">
      <c r="A4" s="13" t="s">
        <v>2</v>
      </c>
    </row>
    <row r="5" spans="1:9">
      <c r="A5" s="13" t="s">
        <v>43</v>
      </c>
    </row>
    <row r="10" spans="1:9">
      <c r="H10" s="12"/>
      <c r="I10" s="12"/>
    </row>
    <row r="11" spans="1:9" ht="25.5">
      <c r="A11" s="13" t="s">
        <v>8</v>
      </c>
      <c r="B11" s="14" t="s">
        <v>90</v>
      </c>
      <c r="C11" s="14" t="s">
        <v>91</v>
      </c>
      <c r="D11" s="14" t="s">
        <v>86</v>
      </c>
      <c r="E11" s="14" t="s">
        <v>87</v>
      </c>
      <c r="F11" s="14" t="s">
        <v>44</v>
      </c>
      <c r="G11" s="14" t="s">
        <v>45</v>
      </c>
      <c r="H11" s="14" t="s">
        <v>88</v>
      </c>
      <c r="I11" s="14" t="s">
        <v>89</v>
      </c>
    </row>
    <row r="12" spans="1:9">
      <c r="A12" s="13">
        <v>1790</v>
      </c>
      <c r="B12" s="15">
        <v>0.19</v>
      </c>
      <c r="C12" s="15">
        <v>4.03</v>
      </c>
      <c r="D12" s="13">
        <v>4.6500000000000004</v>
      </c>
      <c r="E12" s="13">
        <v>3929</v>
      </c>
      <c r="F12" s="15">
        <v>48</v>
      </c>
      <c r="G12" s="15">
        <v>1025</v>
      </c>
      <c r="H12" s="13">
        <v>3.75</v>
      </c>
      <c r="I12" s="13">
        <v>6.5</v>
      </c>
    </row>
    <row r="13" spans="1:9">
      <c r="A13" s="13">
        <v>1791</v>
      </c>
      <c r="B13" s="15">
        <v>0.2</v>
      </c>
      <c r="C13" s="15">
        <v>4.2699999999999996</v>
      </c>
      <c r="D13" s="13">
        <v>4.7699999999999996</v>
      </c>
      <c r="E13" s="13">
        <v>4048</v>
      </c>
      <c r="F13" s="15">
        <v>50</v>
      </c>
      <c r="G13" s="15">
        <v>1054</v>
      </c>
      <c r="H13" s="13">
        <v>2.71</v>
      </c>
      <c r="I13" s="13">
        <v>-1.1400000000000001</v>
      </c>
    </row>
    <row r="14" spans="1:9">
      <c r="A14" s="13">
        <v>1792</v>
      </c>
      <c r="B14" s="15">
        <v>0.22</v>
      </c>
      <c r="C14" s="15">
        <v>4.58</v>
      </c>
      <c r="D14" s="13">
        <v>4.8600000000000003</v>
      </c>
      <c r="E14" s="13">
        <v>4172</v>
      </c>
      <c r="F14" s="15">
        <v>53</v>
      </c>
      <c r="G14" s="15">
        <v>1098</v>
      </c>
      <c r="H14" s="13">
        <v>1.87</v>
      </c>
      <c r="I14" s="13">
        <v>-2.31</v>
      </c>
    </row>
    <row r="15" spans="1:9">
      <c r="A15" s="13">
        <v>1793</v>
      </c>
      <c r="B15" s="15">
        <v>0.25</v>
      </c>
      <c r="C15" s="15">
        <v>4.95</v>
      </c>
      <c r="D15" s="13">
        <v>5.03</v>
      </c>
      <c r="E15" s="13">
        <v>4299</v>
      </c>
      <c r="F15" s="15">
        <v>58</v>
      </c>
      <c r="G15" s="15">
        <v>1151</v>
      </c>
      <c r="H15" s="13">
        <v>3.45</v>
      </c>
      <c r="I15" s="13">
        <v>6.12</v>
      </c>
    </row>
    <row r="16" spans="1:9">
      <c r="A16" s="13">
        <v>1794</v>
      </c>
      <c r="B16" s="15">
        <v>0.31</v>
      </c>
      <c r="C16" s="15">
        <v>5.6</v>
      </c>
      <c r="D16" s="13">
        <v>5.57</v>
      </c>
      <c r="E16" s="13">
        <v>4429</v>
      </c>
      <c r="F16" s="15">
        <v>70</v>
      </c>
      <c r="G16" s="15">
        <v>1265</v>
      </c>
      <c r="H16" s="13">
        <v>10.95</v>
      </c>
      <c r="I16" s="13">
        <v>3.07</v>
      </c>
    </row>
    <row r="17" spans="1:9">
      <c r="A17" s="13">
        <v>1795</v>
      </c>
      <c r="B17" s="15">
        <v>0.38</v>
      </c>
      <c r="C17" s="15">
        <v>5.96</v>
      </c>
      <c r="D17" s="13">
        <v>6.38</v>
      </c>
      <c r="E17" s="13">
        <v>4563</v>
      </c>
      <c r="F17" s="15">
        <v>83</v>
      </c>
      <c r="G17" s="15">
        <v>1305</v>
      </c>
      <c r="H17" s="13">
        <v>14.38</v>
      </c>
      <c r="I17" s="13">
        <v>15.7</v>
      </c>
    </row>
    <row r="18" spans="1:9">
      <c r="A18" s="13">
        <v>1796</v>
      </c>
      <c r="B18" s="15">
        <v>0.41</v>
      </c>
      <c r="C18" s="15">
        <v>6.15</v>
      </c>
      <c r="D18" s="13">
        <v>6.71</v>
      </c>
      <c r="E18" s="13">
        <v>4701</v>
      </c>
      <c r="F18" s="15">
        <v>88</v>
      </c>
      <c r="G18" s="15">
        <v>1307</v>
      </c>
      <c r="H18" s="13">
        <v>5.26</v>
      </c>
      <c r="I18" s="13">
        <v>2.42</v>
      </c>
    </row>
    <row r="19" spans="1:9">
      <c r="A19" s="13">
        <v>1797</v>
      </c>
      <c r="B19" s="15">
        <v>0.41</v>
      </c>
      <c r="C19" s="15">
        <v>6.27</v>
      </c>
      <c r="D19" s="13">
        <v>6.46</v>
      </c>
      <c r="E19" s="13">
        <v>4844</v>
      </c>
      <c r="F19" s="15">
        <v>84</v>
      </c>
      <c r="G19" s="15">
        <v>1294</v>
      </c>
      <c r="H19" s="13">
        <v>-3.75</v>
      </c>
      <c r="I19" s="13">
        <v>-9.98</v>
      </c>
    </row>
    <row r="20" spans="1:9">
      <c r="A20" s="13">
        <v>1798</v>
      </c>
      <c r="B20" s="15">
        <v>0.41</v>
      </c>
      <c r="C20" s="15">
        <v>6.54</v>
      </c>
      <c r="D20" s="13">
        <v>6.25</v>
      </c>
      <c r="E20" s="13">
        <v>4990</v>
      </c>
      <c r="F20" s="15">
        <v>82</v>
      </c>
      <c r="G20" s="15">
        <v>1310</v>
      </c>
      <c r="H20" s="13">
        <v>-3.33</v>
      </c>
      <c r="I20" s="13">
        <v>1.35</v>
      </c>
    </row>
    <row r="21" spans="1:9">
      <c r="A21" s="13">
        <v>1799</v>
      </c>
      <c r="B21" s="15">
        <v>0.44</v>
      </c>
      <c r="C21" s="15">
        <v>7</v>
      </c>
      <c r="D21" s="13">
        <v>6.25</v>
      </c>
      <c r="E21" s="13">
        <v>5141</v>
      </c>
      <c r="F21" s="15">
        <v>85</v>
      </c>
      <c r="G21" s="15">
        <v>1362</v>
      </c>
      <c r="H21" s="13">
        <v>0</v>
      </c>
      <c r="I21" s="13">
        <v>20.95</v>
      </c>
    </row>
    <row r="22" spans="1:9">
      <c r="A22" s="13">
        <v>1800</v>
      </c>
      <c r="B22" s="15">
        <v>0.48</v>
      </c>
      <c r="C22" s="15">
        <v>7.4</v>
      </c>
      <c r="D22" s="13">
        <v>6.43</v>
      </c>
      <c r="E22" s="13">
        <v>5297</v>
      </c>
      <c r="F22" s="15">
        <v>90</v>
      </c>
      <c r="G22" s="15">
        <v>1397</v>
      </c>
      <c r="H22" s="13">
        <v>2.1</v>
      </c>
      <c r="I22" s="13">
        <v>30.02</v>
      </c>
    </row>
    <row r="23" spans="1:9">
      <c r="A23" s="13">
        <v>1801</v>
      </c>
      <c r="B23" s="15">
        <v>0.51</v>
      </c>
      <c r="C23" s="15">
        <v>7.76</v>
      </c>
      <c r="D23" s="13">
        <v>6.57</v>
      </c>
      <c r="E23" s="13">
        <v>5461</v>
      </c>
      <c r="F23" s="15">
        <v>93</v>
      </c>
      <c r="G23" s="15">
        <v>1421</v>
      </c>
      <c r="H23" s="13">
        <v>1.31</v>
      </c>
      <c r="I23" s="13">
        <v>-5.41</v>
      </c>
    </row>
    <row r="24" spans="1:9">
      <c r="A24" s="13">
        <v>1802</v>
      </c>
      <c r="B24" s="15">
        <v>0.45</v>
      </c>
      <c r="C24" s="15">
        <v>8</v>
      </c>
      <c r="D24" s="13">
        <v>5.58</v>
      </c>
      <c r="E24" s="13">
        <v>5632</v>
      </c>
      <c r="F24" s="15">
        <v>79</v>
      </c>
      <c r="G24" s="15">
        <v>1421</v>
      </c>
      <c r="H24" s="13">
        <v>-15.73</v>
      </c>
      <c r="I24" s="13">
        <v>-22.84</v>
      </c>
    </row>
    <row r="25" spans="1:9">
      <c r="A25" s="13">
        <v>1803</v>
      </c>
      <c r="B25" s="15">
        <v>0.48</v>
      </c>
      <c r="C25" s="15">
        <v>8.14</v>
      </c>
      <c r="D25" s="13">
        <v>5.93</v>
      </c>
      <c r="E25" s="13">
        <v>5809</v>
      </c>
      <c r="F25" s="15">
        <v>83</v>
      </c>
      <c r="G25" s="15">
        <v>1401</v>
      </c>
      <c r="H25" s="13">
        <v>5.49</v>
      </c>
      <c r="I25" s="13">
        <v>-1.38</v>
      </c>
    </row>
    <row r="26" spans="1:9">
      <c r="A26" s="13">
        <v>1804</v>
      </c>
      <c r="B26" s="15">
        <v>0.53</v>
      </c>
      <c r="C26" s="15">
        <v>8.4499999999999993</v>
      </c>
      <c r="D26" s="13">
        <v>6.24</v>
      </c>
      <c r="E26" s="13">
        <v>5991</v>
      </c>
      <c r="F26" s="15">
        <v>88</v>
      </c>
      <c r="G26" s="15">
        <v>1411</v>
      </c>
      <c r="H26" s="13">
        <v>4.38</v>
      </c>
      <c r="I26" s="13">
        <v>6.93</v>
      </c>
    </row>
    <row r="27" spans="1:9">
      <c r="A27" s="13">
        <v>1805</v>
      </c>
      <c r="B27" s="15">
        <v>0.56000000000000005</v>
      </c>
      <c r="C27" s="15">
        <v>8.9</v>
      </c>
      <c r="D27" s="13">
        <v>6.24</v>
      </c>
      <c r="E27" s="13">
        <v>6180</v>
      </c>
      <c r="F27" s="15">
        <v>90</v>
      </c>
      <c r="G27" s="15">
        <v>1441</v>
      </c>
      <c r="H27" s="13">
        <v>-0.7</v>
      </c>
      <c r="I27" s="13">
        <v>12.28</v>
      </c>
    </row>
    <row r="28" spans="1:9">
      <c r="A28" s="13">
        <v>1806</v>
      </c>
      <c r="B28" s="15">
        <v>0.61</v>
      </c>
      <c r="C28" s="15">
        <v>9.32</v>
      </c>
      <c r="D28" s="13">
        <v>6.56</v>
      </c>
      <c r="E28" s="13">
        <v>6379</v>
      </c>
      <c r="F28" s="15">
        <v>96</v>
      </c>
      <c r="G28" s="15">
        <v>1462</v>
      </c>
      <c r="H28" s="13">
        <v>4.2300000000000004</v>
      </c>
      <c r="I28" s="13">
        <v>-3.81</v>
      </c>
    </row>
    <row r="29" spans="1:9">
      <c r="A29" s="13">
        <v>1807</v>
      </c>
      <c r="B29" s="15">
        <v>0.57999999999999996</v>
      </c>
      <c r="C29" s="15">
        <v>9.33</v>
      </c>
      <c r="D29" s="13">
        <v>6.25</v>
      </c>
      <c r="E29" s="13">
        <v>6588</v>
      </c>
      <c r="F29" s="15">
        <v>89</v>
      </c>
      <c r="G29" s="15">
        <v>1417</v>
      </c>
      <c r="H29" s="13">
        <v>-5.41</v>
      </c>
      <c r="I29" s="13">
        <v>-0.83</v>
      </c>
    </row>
    <row r="30" spans="1:9">
      <c r="A30" s="13">
        <v>1808</v>
      </c>
      <c r="B30" s="15">
        <v>0.64</v>
      </c>
      <c r="C30" s="15">
        <v>9.35</v>
      </c>
      <c r="D30" s="13">
        <v>6.84</v>
      </c>
      <c r="E30" s="13">
        <v>6797</v>
      </c>
      <c r="F30" s="15">
        <v>94</v>
      </c>
      <c r="G30" s="15">
        <v>1376</v>
      </c>
      <c r="H30" s="13">
        <v>8.66</v>
      </c>
      <c r="I30" s="13">
        <v>5.34</v>
      </c>
    </row>
    <row r="31" spans="1:9">
      <c r="A31" s="13">
        <v>1809</v>
      </c>
      <c r="B31" s="15">
        <v>0.68</v>
      </c>
      <c r="C31" s="15">
        <v>10.07</v>
      </c>
      <c r="D31" s="13">
        <v>6.75</v>
      </c>
      <c r="E31" s="13">
        <v>7009</v>
      </c>
      <c r="F31" s="15">
        <v>97</v>
      </c>
      <c r="G31" s="15">
        <v>1436</v>
      </c>
      <c r="H31" s="13">
        <v>-2.0499999999999998</v>
      </c>
      <c r="I31" s="13">
        <v>8.99</v>
      </c>
    </row>
    <row r="32" spans="1:9">
      <c r="A32" s="13">
        <v>1810</v>
      </c>
      <c r="B32" s="15">
        <v>0.7</v>
      </c>
      <c r="C32" s="15">
        <v>10.63</v>
      </c>
      <c r="D32" s="13">
        <v>6.58</v>
      </c>
      <c r="E32" s="13">
        <v>7224</v>
      </c>
      <c r="F32" s="15">
        <v>97</v>
      </c>
      <c r="G32" s="15">
        <v>1471</v>
      </c>
      <c r="H32" s="13">
        <v>0</v>
      </c>
      <c r="I32" s="13">
        <v>1.18</v>
      </c>
    </row>
    <row r="33" spans="1:9">
      <c r="A33" s="13">
        <v>1811</v>
      </c>
      <c r="B33" s="15">
        <v>0.76</v>
      </c>
      <c r="C33" s="15">
        <v>11.11</v>
      </c>
      <c r="D33" s="13">
        <v>6.84</v>
      </c>
      <c r="E33" s="13">
        <v>7436</v>
      </c>
      <c r="F33" s="15">
        <v>102</v>
      </c>
      <c r="G33" s="15">
        <v>1494</v>
      </c>
      <c r="H33" s="13">
        <v>6.8</v>
      </c>
      <c r="I33" s="13">
        <v>1.61</v>
      </c>
    </row>
    <row r="34" spans="1:9">
      <c r="A34" s="13">
        <v>1812</v>
      </c>
      <c r="B34" s="15">
        <v>0.78</v>
      </c>
      <c r="C34" s="15">
        <v>11.55</v>
      </c>
      <c r="D34" s="13">
        <v>6.74</v>
      </c>
      <c r="E34" s="13">
        <v>7651</v>
      </c>
      <c r="F34" s="15">
        <v>102</v>
      </c>
      <c r="G34" s="15">
        <v>1510</v>
      </c>
      <c r="H34" s="13">
        <v>1.26</v>
      </c>
      <c r="I34" s="13">
        <v>11.02</v>
      </c>
    </row>
    <row r="35" spans="1:9">
      <c r="A35" s="13">
        <v>1813</v>
      </c>
      <c r="B35" s="15">
        <v>0.96</v>
      </c>
      <c r="C35" s="15">
        <v>12.21</v>
      </c>
      <c r="D35" s="13">
        <v>7.86</v>
      </c>
      <c r="E35" s="13">
        <v>7867</v>
      </c>
      <c r="F35" s="15">
        <v>122</v>
      </c>
      <c r="G35" s="15">
        <v>1552</v>
      </c>
      <c r="H35" s="13">
        <v>20.02</v>
      </c>
      <c r="I35" s="13">
        <v>0.64</v>
      </c>
    </row>
    <row r="36" spans="1:9">
      <c r="A36" s="13">
        <v>1814</v>
      </c>
      <c r="B36" s="15">
        <v>1.07</v>
      </c>
      <c r="C36" s="15">
        <v>12.72</v>
      </c>
      <c r="D36" s="13">
        <v>8.39</v>
      </c>
      <c r="E36" s="13">
        <v>8085</v>
      </c>
      <c r="F36" s="15">
        <v>132</v>
      </c>
      <c r="G36" s="15">
        <v>1573</v>
      </c>
      <c r="H36" s="13">
        <v>9.89</v>
      </c>
      <c r="I36" s="13">
        <v>-10.16</v>
      </c>
    </row>
    <row r="37" spans="1:9">
      <c r="A37" s="13">
        <v>1815</v>
      </c>
      <c r="B37" s="15">
        <v>0.92</v>
      </c>
      <c r="C37" s="15">
        <v>12.82</v>
      </c>
      <c r="D37" s="13">
        <v>7.14</v>
      </c>
      <c r="E37" s="13">
        <v>8308</v>
      </c>
      <c r="F37" s="15">
        <v>110</v>
      </c>
      <c r="G37" s="15">
        <v>1543</v>
      </c>
      <c r="H37" s="13">
        <v>-12.29</v>
      </c>
      <c r="I37" s="13">
        <v>-14.4</v>
      </c>
    </row>
    <row r="38" spans="1:9">
      <c r="A38" s="13">
        <v>1816</v>
      </c>
      <c r="B38" s="15">
        <v>0.81</v>
      </c>
      <c r="C38" s="15">
        <v>12.82</v>
      </c>
      <c r="D38" s="13">
        <v>6.33</v>
      </c>
      <c r="E38" s="13">
        <v>8540</v>
      </c>
      <c r="F38" s="15">
        <v>95</v>
      </c>
      <c r="G38" s="15">
        <v>1501</v>
      </c>
      <c r="H38" s="13">
        <v>-8.65</v>
      </c>
      <c r="I38" s="13">
        <v>9.52</v>
      </c>
    </row>
    <row r="39" spans="1:9">
      <c r="A39" s="13">
        <v>1817</v>
      </c>
      <c r="B39" s="15">
        <v>0.76</v>
      </c>
      <c r="C39" s="15">
        <v>13.12</v>
      </c>
      <c r="D39" s="13">
        <v>5.8</v>
      </c>
      <c r="E39" s="13">
        <v>8790</v>
      </c>
      <c r="F39" s="15">
        <v>87</v>
      </c>
      <c r="G39" s="15">
        <v>1493</v>
      </c>
      <c r="H39" s="13">
        <v>-5.36</v>
      </c>
      <c r="I39" s="13">
        <v>0.99</v>
      </c>
    </row>
    <row r="40" spans="1:9">
      <c r="A40" s="13">
        <v>1818</v>
      </c>
      <c r="B40" s="15">
        <v>0.73</v>
      </c>
      <c r="C40" s="15">
        <v>13.6</v>
      </c>
      <c r="D40" s="13">
        <v>5.37</v>
      </c>
      <c r="E40" s="13">
        <v>9057</v>
      </c>
      <c r="F40" s="15">
        <v>81</v>
      </c>
      <c r="G40" s="15">
        <v>1501</v>
      </c>
      <c r="H40" s="13">
        <v>-4.34</v>
      </c>
      <c r="I40" s="13">
        <v>-2.41</v>
      </c>
    </row>
    <row r="41" spans="1:9">
      <c r="A41" s="13">
        <v>1819</v>
      </c>
      <c r="B41" s="15">
        <v>0.72</v>
      </c>
      <c r="C41" s="15">
        <v>13.86</v>
      </c>
      <c r="D41" s="13">
        <v>5.19</v>
      </c>
      <c r="E41" s="13">
        <v>9335</v>
      </c>
      <c r="F41" s="15">
        <v>77</v>
      </c>
      <c r="G41" s="15">
        <v>1485</v>
      </c>
      <c r="H41" s="13">
        <v>0</v>
      </c>
      <c r="I41" s="13">
        <v>-4.12</v>
      </c>
    </row>
    <row r="42" spans="1:9">
      <c r="A42" s="13">
        <v>1820</v>
      </c>
      <c r="B42" s="15">
        <v>0.7</v>
      </c>
      <c r="C42" s="15">
        <v>14.41</v>
      </c>
      <c r="D42" s="13">
        <v>4.88</v>
      </c>
      <c r="E42" s="13">
        <v>9618</v>
      </c>
      <c r="F42" s="15">
        <v>73</v>
      </c>
      <c r="G42" s="15">
        <v>1499</v>
      </c>
      <c r="H42" s="13">
        <v>-7.87</v>
      </c>
      <c r="I42" s="13">
        <v>-7.12</v>
      </c>
    </row>
    <row r="43" spans="1:9">
      <c r="A43" s="13">
        <v>1821</v>
      </c>
      <c r="B43" s="15">
        <v>0.73</v>
      </c>
      <c r="C43" s="15">
        <v>15.18</v>
      </c>
      <c r="D43" s="13">
        <v>4.79</v>
      </c>
      <c r="E43" s="13">
        <v>9899</v>
      </c>
      <c r="F43" s="15">
        <v>74</v>
      </c>
      <c r="G43" s="15">
        <v>1534</v>
      </c>
      <c r="H43" s="13">
        <v>-3.52</v>
      </c>
      <c r="I43" s="13">
        <v>-7.2</v>
      </c>
    </row>
    <row r="44" spans="1:9">
      <c r="A44" s="13">
        <v>1822</v>
      </c>
      <c r="B44" s="15">
        <v>0.8</v>
      </c>
      <c r="C44" s="15">
        <v>15.76</v>
      </c>
      <c r="D44" s="13">
        <v>5.0599999999999996</v>
      </c>
      <c r="E44" s="13">
        <v>10189</v>
      </c>
      <c r="F44" s="15">
        <v>78</v>
      </c>
      <c r="G44" s="15">
        <v>1546</v>
      </c>
      <c r="H44" s="13">
        <v>3.65</v>
      </c>
      <c r="I44" s="13">
        <v>-7.69</v>
      </c>
    </row>
    <row r="45" spans="1:9">
      <c r="A45" s="13">
        <v>1823</v>
      </c>
      <c r="B45" s="15">
        <v>0.75</v>
      </c>
      <c r="C45" s="15">
        <v>16.329999999999998</v>
      </c>
      <c r="D45" s="13">
        <v>4.6100000000000003</v>
      </c>
      <c r="E45" s="13">
        <v>10488</v>
      </c>
      <c r="F45" s="15">
        <v>72</v>
      </c>
      <c r="G45" s="15">
        <v>1557</v>
      </c>
      <c r="H45" s="13">
        <v>-10.65</v>
      </c>
      <c r="I45" s="13">
        <v>3.39</v>
      </c>
    </row>
    <row r="46" spans="1:9">
      <c r="A46" s="13">
        <v>1824</v>
      </c>
      <c r="B46" s="15">
        <v>0.75</v>
      </c>
      <c r="C46" s="15">
        <v>17.3</v>
      </c>
      <c r="D46" s="13">
        <v>4.32</v>
      </c>
      <c r="E46" s="13">
        <v>10795</v>
      </c>
      <c r="F46" s="15">
        <v>69</v>
      </c>
      <c r="G46" s="15">
        <v>1602</v>
      </c>
      <c r="H46" s="13">
        <v>-7.88</v>
      </c>
      <c r="I46" s="13">
        <v>4.18</v>
      </c>
    </row>
    <row r="47" spans="1:9">
      <c r="A47" s="13">
        <v>1825</v>
      </c>
      <c r="B47" s="15">
        <v>0.81</v>
      </c>
      <c r="C47" s="15">
        <v>18.07</v>
      </c>
      <c r="D47" s="13">
        <v>4.51</v>
      </c>
      <c r="E47" s="13">
        <v>11115</v>
      </c>
      <c r="F47" s="15">
        <v>73</v>
      </c>
      <c r="G47" s="15">
        <v>1626</v>
      </c>
      <c r="H47" s="13">
        <v>2.57</v>
      </c>
      <c r="I47" s="13">
        <v>5.37</v>
      </c>
    </row>
    <row r="48" spans="1:9">
      <c r="A48" s="13">
        <v>1826</v>
      </c>
      <c r="B48" s="15">
        <v>0.86</v>
      </c>
      <c r="C48" s="15">
        <v>18.71</v>
      </c>
      <c r="D48" s="13">
        <v>4.59</v>
      </c>
      <c r="E48" s="13">
        <v>11449</v>
      </c>
      <c r="F48" s="15">
        <v>75</v>
      </c>
      <c r="G48" s="15">
        <v>1634</v>
      </c>
      <c r="H48" s="13">
        <v>0</v>
      </c>
      <c r="I48" s="13">
        <v>-4.3499999999999996</v>
      </c>
    </row>
    <row r="49" spans="1:9">
      <c r="A49" s="13">
        <v>1827</v>
      </c>
      <c r="B49" s="15">
        <v>0.91</v>
      </c>
      <c r="C49" s="15">
        <v>19.29</v>
      </c>
      <c r="D49" s="13">
        <v>4.7</v>
      </c>
      <c r="E49" s="13">
        <v>11797</v>
      </c>
      <c r="F49" s="15">
        <v>77</v>
      </c>
      <c r="G49" s="15">
        <v>1635</v>
      </c>
      <c r="H49" s="13">
        <v>0.83</v>
      </c>
      <c r="I49" s="13">
        <v>-4.55</v>
      </c>
    </row>
    <row r="50" spans="1:9">
      <c r="A50" s="13">
        <v>1828</v>
      </c>
      <c r="B50" s="15">
        <v>0.89</v>
      </c>
      <c r="C50" s="15">
        <v>19.55</v>
      </c>
      <c r="D50" s="13">
        <v>4.54</v>
      </c>
      <c r="E50" s="13">
        <v>12158</v>
      </c>
      <c r="F50" s="15">
        <v>73</v>
      </c>
      <c r="G50" s="15">
        <v>1608</v>
      </c>
      <c r="H50" s="13">
        <v>-4.96</v>
      </c>
      <c r="I50" s="13">
        <v>0.97</v>
      </c>
    </row>
    <row r="51" spans="1:9">
      <c r="A51" s="13">
        <v>1829</v>
      </c>
      <c r="B51" s="15">
        <v>0.92</v>
      </c>
      <c r="C51" s="15">
        <v>20.3</v>
      </c>
      <c r="D51" s="13">
        <v>4.54</v>
      </c>
      <c r="E51" s="13">
        <v>12525</v>
      </c>
      <c r="F51" s="15">
        <v>74</v>
      </c>
      <c r="G51" s="15">
        <v>1620</v>
      </c>
      <c r="H51" s="13">
        <v>-1.85</v>
      </c>
      <c r="I51" s="13">
        <v>2.14</v>
      </c>
    </row>
    <row r="52" spans="1:9">
      <c r="A52" s="13">
        <v>1830</v>
      </c>
      <c r="B52" s="15">
        <v>1.01</v>
      </c>
      <c r="C52" s="15">
        <v>22.16</v>
      </c>
      <c r="D52" s="13">
        <v>4.57</v>
      </c>
      <c r="E52" s="13">
        <v>12901</v>
      </c>
      <c r="F52" s="15">
        <v>78</v>
      </c>
      <c r="G52" s="15">
        <v>1718</v>
      </c>
      <c r="H52" s="13">
        <v>-0.89</v>
      </c>
      <c r="I52" s="13">
        <v>-3.17</v>
      </c>
    </row>
    <row r="53" spans="1:9">
      <c r="A53" s="13">
        <v>1831</v>
      </c>
      <c r="B53" s="15">
        <v>1.04</v>
      </c>
      <c r="C53" s="15">
        <v>23.99</v>
      </c>
      <c r="D53" s="13">
        <v>4.34</v>
      </c>
      <c r="E53" s="13">
        <v>13277</v>
      </c>
      <c r="F53" s="15">
        <v>78</v>
      </c>
      <c r="G53" s="15">
        <v>1807</v>
      </c>
      <c r="H53" s="13">
        <v>-6.26</v>
      </c>
      <c r="I53" s="13">
        <v>1.27</v>
      </c>
    </row>
    <row r="54" spans="1:9">
      <c r="A54" s="13">
        <v>1832</v>
      </c>
      <c r="B54" s="15">
        <v>1.1200000000000001</v>
      </c>
      <c r="C54" s="15">
        <v>25.61</v>
      </c>
      <c r="D54" s="13">
        <v>4.37</v>
      </c>
      <c r="E54" s="13">
        <v>13676</v>
      </c>
      <c r="F54" s="15">
        <v>82</v>
      </c>
      <c r="G54" s="15">
        <v>1873</v>
      </c>
      <c r="H54" s="13">
        <v>-0.95</v>
      </c>
      <c r="I54" s="13">
        <v>-3.53</v>
      </c>
    </row>
    <row r="55" spans="1:9">
      <c r="A55" s="13">
        <v>1833</v>
      </c>
      <c r="B55" s="15">
        <v>1.1499999999999999</v>
      </c>
      <c r="C55" s="15">
        <v>26.4</v>
      </c>
      <c r="D55" s="13">
        <v>4.3499999999999996</v>
      </c>
      <c r="E55" s="13">
        <v>14086</v>
      </c>
      <c r="F55" s="15">
        <v>81</v>
      </c>
      <c r="G55" s="15">
        <v>1874</v>
      </c>
      <c r="H55" s="13">
        <v>-1.9300000000000002</v>
      </c>
      <c r="I55" s="13">
        <v>-4.12</v>
      </c>
    </row>
    <row r="56" spans="1:9">
      <c r="A56" s="13">
        <v>1834</v>
      </c>
      <c r="B56" s="15">
        <v>1.21</v>
      </c>
      <c r="C56" s="15">
        <v>26.85</v>
      </c>
      <c r="D56" s="13">
        <v>4.5</v>
      </c>
      <c r="E56" s="13">
        <v>14504</v>
      </c>
      <c r="F56" s="15">
        <v>83</v>
      </c>
      <c r="G56" s="15">
        <v>1851</v>
      </c>
      <c r="H56" s="13">
        <v>1.97</v>
      </c>
      <c r="I56" s="13">
        <v>-2.4700000000000002</v>
      </c>
    </row>
    <row r="57" spans="1:9">
      <c r="A57" s="13">
        <v>1835</v>
      </c>
      <c r="B57" s="15">
        <v>1.33</v>
      </c>
      <c r="C57" s="15">
        <v>28.27</v>
      </c>
      <c r="D57" s="13">
        <v>4.7</v>
      </c>
      <c r="E57" s="13">
        <v>14917</v>
      </c>
      <c r="F57" s="15">
        <v>89</v>
      </c>
      <c r="G57" s="15">
        <v>1895</v>
      </c>
      <c r="H57" s="13">
        <v>2.89</v>
      </c>
      <c r="I57" s="13">
        <v>-3.51</v>
      </c>
    </row>
    <row r="58" spans="1:9">
      <c r="A58" s="13">
        <v>1836</v>
      </c>
      <c r="B58" s="15">
        <v>1.46</v>
      </c>
      <c r="C58" s="15">
        <v>29.11</v>
      </c>
      <c r="D58" s="13">
        <v>5.03</v>
      </c>
      <c r="E58" s="13">
        <v>15340</v>
      </c>
      <c r="F58" s="15">
        <v>95</v>
      </c>
      <c r="G58" s="15">
        <v>1897</v>
      </c>
      <c r="H58" s="13">
        <v>5.62</v>
      </c>
      <c r="I58" s="13">
        <v>9.7200000000000006</v>
      </c>
    </row>
    <row r="59" spans="1:9">
      <c r="A59" s="13">
        <v>1837</v>
      </c>
      <c r="B59" s="15">
        <v>1.54</v>
      </c>
      <c r="C59" s="15">
        <v>29.37</v>
      </c>
      <c r="D59" s="13">
        <v>5.24</v>
      </c>
      <c r="E59" s="13">
        <v>15790</v>
      </c>
      <c r="F59" s="15">
        <v>97</v>
      </c>
      <c r="G59" s="15">
        <v>1860</v>
      </c>
      <c r="H59" s="13">
        <v>2.77</v>
      </c>
      <c r="I59" s="13">
        <v>3.62</v>
      </c>
    </row>
    <row r="60" spans="1:9">
      <c r="A60" s="13">
        <v>1838</v>
      </c>
      <c r="B60" s="15">
        <v>1.58</v>
      </c>
      <c r="C60" s="15">
        <v>30.59</v>
      </c>
      <c r="D60" s="13">
        <v>5.17</v>
      </c>
      <c r="E60" s="13">
        <v>16224</v>
      </c>
      <c r="F60" s="15">
        <v>98</v>
      </c>
      <c r="G60" s="15">
        <v>1885</v>
      </c>
      <c r="H60" s="13">
        <v>-2.7</v>
      </c>
      <c r="I60" s="13">
        <v>4.09</v>
      </c>
    </row>
    <row r="61" spans="1:9">
      <c r="A61" s="13">
        <v>1839</v>
      </c>
      <c r="B61" s="15">
        <v>1.65</v>
      </c>
      <c r="C61" s="15">
        <v>31.37</v>
      </c>
      <c r="D61" s="13">
        <v>5.24</v>
      </c>
      <c r="E61" s="13">
        <v>16656</v>
      </c>
      <c r="F61" s="15">
        <v>99</v>
      </c>
      <c r="G61" s="15">
        <v>1884</v>
      </c>
      <c r="H61" s="13">
        <v>0</v>
      </c>
      <c r="I61" s="13">
        <v>3.29</v>
      </c>
    </row>
    <row r="62" spans="1:9">
      <c r="A62" s="13">
        <v>1840</v>
      </c>
      <c r="B62" s="15">
        <v>1.56</v>
      </c>
      <c r="C62" s="15">
        <v>31.46</v>
      </c>
      <c r="D62" s="13">
        <v>4.95</v>
      </c>
      <c r="E62" s="13">
        <v>17120</v>
      </c>
      <c r="F62" s="15">
        <v>91</v>
      </c>
      <c r="G62" s="15">
        <v>1838</v>
      </c>
      <c r="H62" s="13">
        <v>-7.1</v>
      </c>
      <c r="I62" s="13">
        <v>-0.97</v>
      </c>
    </row>
    <row r="63" spans="1:9">
      <c r="A63" s="13">
        <v>1841</v>
      </c>
      <c r="B63" s="15">
        <v>1.64</v>
      </c>
      <c r="C63" s="15">
        <v>32.17</v>
      </c>
      <c r="D63" s="13">
        <v>5.09</v>
      </c>
      <c r="E63" s="13">
        <v>17612</v>
      </c>
      <c r="F63" s="15">
        <v>93</v>
      </c>
      <c r="G63" s="15">
        <v>1826</v>
      </c>
      <c r="H63" s="13">
        <v>0.95</v>
      </c>
      <c r="I63" s="13">
        <v>-1.82</v>
      </c>
    </row>
    <row r="64" spans="1:9">
      <c r="A64" s="13">
        <v>1842</v>
      </c>
      <c r="B64" s="15">
        <v>1.6</v>
      </c>
      <c r="C64" s="15">
        <v>33.19</v>
      </c>
      <c r="D64" s="13">
        <v>4.83</v>
      </c>
      <c r="E64" s="13">
        <v>18124</v>
      </c>
      <c r="F64" s="15">
        <v>88</v>
      </c>
      <c r="G64" s="15">
        <v>1831</v>
      </c>
      <c r="H64" s="13">
        <v>-6.62</v>
      </c>
      <c r="I64" s="13">
        <v>-5.69</v>
      </c>
    </row>
    <row r="65" spans="1:9">
      <c r="A65" s="13">
        <v>1843</v>
      </c>
      <c r="B65" s="15">
        <v>1.55</v>
      </c>
      <c r="C65" s="15">
        <v>34.840000000000003</v>
      </c>
      <c r="D65" s="13">
        <v>4.46</v>
      </c>
      <c r="E65" s="13">
        <v>18641</v>
      </c>
      <c r="F65" s="15">
        <v>83</v>
      </c>
      <c r="G65" s="15">
        <v>1869</v>
      </c>
      <c r="H65" s="13">
        <v>-9.24</v>
      </c>
      <c r="I65" s="13">
        <v>-8.07</v>
      </c>
    </row>
    <row r="66" spans="1:9">
      <c r="A66" s="13">
        <v>1844</v>
      </c>
      <c r="B66" s="15">
        <v>1.69</v>
      </c>
      <c r="C66" s="15">
        <v>36.82</v>
      </c>
      <c r="D66" s="13">
        <v>4.58</v>
      </c>
      <c r="E66" s="13">
        <v>19157</v>
      </c>
      <c r="F66" s="15">
        <v>88</v>
      </c>
      <c r="G66" s="15">
        <v>1922</v>
      </c>
      <c r="H66" s="13">
        <v>1.1200000000000001</v>
      </c>
      <c r="I66" s="13">
        <v>3.28</v>
      </c>
    </row>
    <row r="67" spans="1:9">
      <c r="A67" s="13">
        <v>1845</v>
      </c>
      <c r="B67" s="15">
        <v>1.84</v>
      </c>
      <c r="C67" s="15">
        <v>39.15</v>
      </c>
      <c r="D67" s="13">
        <v>4.7</v>
      </c>
      <c r="E67" s="13">
        <v>19708</v>
      </c>
      <c r="F67" s="15">
        <v>93</v>
      </c>
      <c r="G67" s="15">
        <v>1986</v>
      </c>
      <c r="H67" s="13">
        <v>1.1000000000000001</v>
      </c>
      <c r="I67" s="13">
        <v>0.32</v>
      </c>
    </row>
    <row r="68" spans="1:9">
      <c r="A68" s="13">
        <v>1846</v>
      </c>
      <c r="B68" s="15">
        <v>2.04</v>
      </c>
      <c r="C68" s="15">
        <v>42.33</v>
      </c>
      <c r="D68" s="13">
        <v>4.83</v>
      </c>
      <c r="E68" s="13">
        <v>20313</v>
      </c>
      <c r="F68" s="15">
        <v>101</v>
      </c>
      <c r="G68" s="15">
        <v>2084</v>
      </c>
      <c r="H68" s="13">
        <v>1.0900000000000001</v>
      </c>
      <c r="I68" s="13">
        <v>11.88</v>
      </c>
    </row>
    <row r="69" spans="1:9">
      <c r="A69" s="13">
        <v>1847</v>
      </c>
      <c r="B69" s="15">
        <v>2.39</v>
      </c>
      <c r="C69" s="15">
        <v>45.21</v>
      </c>
      <c r="D69" s="13">
        <v>5.28</v>
      </c>
      <c r="E69" s="13">
        <v>20987</v>
      </c>
      <c r="F69" s="15">
        <v>114</v>
      </c>
      <c r="G69" s="15">
        <v>2154</v>
      </c>
      <c r="H69" s="13">
        <v>7.69</v>
      </c>
      <c r="I69" s="13">
        <v>7.15</v>
      </c>
    </row>
    <row r="70" spans="1:9">
      <c r="A70" s="13">
        <v>1848</v>
      </c>
      <c r="B70" s="15">
        <v>2.4</v>
      </c>
      <c r="C70" s="15">
        <v>46.73</v>
      </c>
      <c r="D70" s="13">
        <v>5.14</v>
      </c>
      <c r="E70" s="13">
        <v>21706</v>
      </c>
      <c r="F70" s="15">
        <v>111</v>
      </c>
      <c r="G70" s="15">
        <v>2153</v>
      </c>
      <c r="H70" s="13">
        <v>-4.1399999999999997</v>
      </c>
      <c r="I70" s="13">
        <v>-14.4</v>
      </c>
    </row>
    <row r="71" spans="1:9">
      <c r="A71" s="13">
        <v>1849</v>
      </c>
      <c r="B71" s="15">
        <v>2.4</v>
      </c>
      <c r="C71" s="15">
        <v>47.38</v>
      </c>
      <c r="D71" s="13">
        <v>5.0599999999999996</v>
      </c>
      <c r="E71" s="13">
        <v>22464</v>
      </c>
      <c r="F71" s="15">
        <v>107</v>
      </c>
      <c r="G71" s="15">
        <v>2109</v>
      </c>
      <c r="H71" s="13">
        <v>-3.14</v>
      </c>
      <c r="I71" s="13">
        <v>-4.09</v>
      </c>
    </row>
    <row r="72" spans="1:9">
      <c r="A72" s="13">
        <v>1850</v>
      </c>
      <c r="B72" s="15">
        <v>2.56</v>
      </c>
      <c r="C72" s="15">
        <v>49.59</v>
      </c>
      <c r="D72" s="13">
        <v>5.16</v>
      </c>
      <c r="E72" s="13">
        <v>23261</v>
      </c>
      <c r="F72" s="15">
        <v>110</v>
      </c>
      <c r="G72" s="15">
        <v>2132</v>
      </c>
      <c r="H72" s="13">
        <v>2.16</v>
      </c>
      <c r="I72" s="13">
        <v>-4.26</v>
      </c>
    </row>
    <row r="73" spans="1:9">
      <c r="A73" s="13">
        <v>1851</v>
      </c>
      <c r="B73" s="15">
        <v>2.7</v>
      </c>
      <c r="C73" s="15">
        <v>53.58</v>
      </c>
      <c r="D73" s="13">
        <v>5.04</v>
      </c>
      <c r="E73" s="13">
        <v>24095</v>
      </c>
      <c r="F73" s="15">
        <v>112</v>
      </c>
      <c r="G73" s="15">
        <v>2224</v>
      </c>
      <c r="H73" s="13">
        <v>-2.11</v>
      </c>
      <c r="I73" s="13">
        <v>-2.1</v>
      </c>
    </row>
    <row r="74" spans="1:9">
      <c r="A74" s="13">
        <v>1852</v>
      </c>
      <c r="B74" s="15">
        <v>3.04</v>
      </c>
      <c r="C74" s="15">
        <v>59.76</v>
      </c>
      <c r="D74" s="13">
        <v>5.08</v>
      </c>
      <c r="E74" s="13">
        <v>24999</v>
      </c>
      <c r="F74" s="15">
        <v>121</v>
      </c>
      <c r="G74" s="15">
        <v>2391</v>
      </c>
      <c r="H74" s="13">
        <v>1.08</v>
      </c>
      <c r="I74" s="13">
        <v>1.37</v>
      </c>
    </row>
    <row r="75" spans="1:9">
      <c r="A75" s="13">
        <v>1853</v>
      </c>
      <c r="B75" s="15">
        <v>3.28</v>
      </c>
      <c r="C75" s="15">
        <v>64.650000000000006</v>
      </c>
      <c r="D75" s="13">
        <v>5.07</v>
      </c>
      <c r="E75" s="13">
        <v>25911</v>
      </c>
      <c r="F75" s="15">
        <v>127</v>
      </c>
      <c r="G75" s="15">
        <v>2495</v>
      </c>
      <c r="H75" s="13">
        <v>0</v>
      </c>
      <c r="I75" s="13">
        <v>15.66</v>
      </c>
    </row>
    <row r="76" spans="1:9">
      <c r="A76" s="13">
        <v>1854</v>
      </c>
      <c r="B76" s="15">
        <v>3.68</v>
      </c>
      <c r="C76" s="15">
        <v>66.88</v>
      </c>
      <c r="D76" s="13">
        <v>5.5</v>
      </c>
      <c r="E76" s="13">
        <v>26856</v>
      </c>
      <c r="F76" s="15">
        <v>137</v>
      </c>
      <c r="G76" s="15">
        <v>2490</v>
      </c>
      <c r="H76" s="13">
        <v>8.68</v>
      </c>
      <c r="I76" s="13">
        <v>7.91</v>
      </c>
    </row>
    <row r="77" spans="1:9">
      <c r="A77" s="13">
        <v>1855</v>
      </c>
      <c r="B77" s="15">
        <v>3.94</v>
      </c>
      <c r="C77" s="15">
        <v>69.67</v>
      </c>
      <c r="D77" s="13">
        <v>5.65</v>
      </c>
      <c r="E77" s="13">
        <v>27727</v>
      </c>
      <c r="F77" s="15">
        <v>142</v>
      </c>
      <c r="G77" s="15">
        <v>2513</v>
      </c>
      <c r="H77" s="13">
        <v>2.95</v>
      </c>
      <c r="I77" s="13">
        <v>1.97</v>
      </c>
    </row>
    <row r="78" spans="1:9">
      <c r="A78" s="13">
        <v>1856</v>
      </c>
      <c r="B78" s="15">
        <v>4.01</v>
      </c>
      <c r="C78" s="15">
        <v>72.47</v>
      </c>
      <c r="D78" s="13">
        <v>5.53</v>
      </c>
      <c r="E78" s="13">
        <v>28497</v>
      </c>
      <c r="F78" s="15">
        <v>141</v>
      </c>
      <c r="G78" s="15">
        <v>2543</v>
      </c>
      <c r="H78" s="13">
        <v>-1.91</v>
      </c>
      <c r="I78" s="13">
        <v>0.53</v>
      </c>
    </row>
    <row r="79" spans="1:9">
      <c r="A79" s="13">
        <v>1857</v>
      </c>
      <c r="B79" s="15">
        <v>4.1399999999999997</v>
      </c>
      <c r="C79" s="15">
        <v>72.84</v>
      </c>
      <c r="D79" s="13">
        <v>5.68</v>
      </c>
      <c r="E79" s="13">
        <v>29298</v>
      </c>
      <c r="F79" s="15">
        <v>141</v>
      </c>
      <c r="G79" s="15">
        <v>2486</v>
      </c>
      <c r="H79" s="13">
        <v>2.92</v>
      </c>
      <c r="I79" s="13">
        <v>-2.3199999999999998</v>
      </c>
    </row>
    <row r="80" spans="1:9">
      <c r="A80" s="13">
        <v>1858</v>
      </c>
      <c r="B80" s="15">
        <v>4.05</v>
      </c>
      <c r="C80" s="15">
        <v>75.790000000000006</v>
      </c>
      <c r="D80" s="13">
        <v>5.35</v>
      </c>
      <c r="E80" s="13">
        <v>30068</v>
      </c>
      <c r="F80" s="15">
        <v>135</v>
      </c>
      <c r="G80" s="15">
        <v>2521</v>
      </c>
      <c r="H80" s="13">
        <v>-5.67</v>
      </c>
      <c r="I80" s="13">
        <v>-10.16</v>
      </c>
    </row>
    <row r="81" spans="1:9">
      <c r="A81" s="13">
        <v>1859</v>
      </c>
      <c r="B81" s="15">
        <v>4.38</v>
      </c>
      <c r="C81" s="15">
        <v>81.28</v>
      </c>
      <c r="D81" s="13">
        <v>5.39</v>
      </c>
      <c r="E81" s="13">
        <v>30780</v>
      </c>
      <c r="F81" s="15">
        <v>142</v>
      </c>
      <c r="G81" s="15">
        <v>2641</v>
      </c>
      <c r="H81" s="13">
        <v>1</v>
      </c>
      <c r="I81" s="13">
        <v>0.98</v>
      </c>
    </row>
    <row r="82" spans="1:9">
      <c r="A82" s="13">
        <v>1860</v>
      </c>
      <c r="B82" s="15">
        <v>4.3499999999999996</v>
      </c>
      <c r="C82" s="15">
        <v>82.11</v>
      </c>
      <c r="D82" s="13">
        <v>5.29</v>
      </c>
      <c r="E82" s="13">
        <v>31513</v>
      </c>
      <c r="F82" s="15">
        <v>138</v>
      </c>
      <c r="G82" s="15">
        <v>2606</v>
      </c>
      <c r="H82" s="13">
        <v>0</v>
      </c>
      <c r="I82" s="13">
        <v>7.84</v>
      </c>
    </row>
    <row r="83" spans="1:9">
      <c r="A83" s="13">
        <v>1861</v>
      </c>
      <c r="B83" s="15">
        <v>4.5999999999999996</v>
      </c>
      <c r="C83" s="15">
        <v>83.57</v>
      </c>
      <c r="D83" s="13">
        <v>5.5</v>
      </c>
      <c r="E83" s="13">
        <v>32215</v>
      </c>
      <c r="F83" s="15">
        <v>143</v>
      </c>
      <c r="G83" s="15">
        <v>2594</v>
      </c>
      <c r="H83" s="13">
        <v>5.96</v>
      </c>
      <c r="I83" s="13">
        <v>1.18</v>
      </c>
    </row>
    <row r="84" spans="1:9">
      <c r="A84" s="13">
        <v>1862</v>
      </c>
      <c r="B84" s="15">
        <v>5.79</v>
      </c>
      <c r="C84" s="15">
        <v>93.95</v>
      </c>
      <c r="D84" s="13">
        <v>6.16</v>
      </c>
      <c r="E84" s="13">
        <v>32889</v>
      </c>
      <c r="F84" s="15">
        <v>176</v>
      </c>
      <c r="G84" s="15">
        <v>2857</v>
      </c>
      <c r="H84" s="13">
        <v>14.17</v>
      </c>
      <c r="I84" s="13">
        <v>-0.62</v>
      </c>
    </row>
    <row r="85" spans="1:9">
      <c r="A85" s="13">
        <v>1863</v>
      </c>
      <c r="B85" s="15">
        <v>7.62</v>
      </c>
      <c r="C85" s="15">
        <v>101.18</v>
      </c>
      <c r="D85" s="13">
        <v>7.54</v>
      </c>
      <c r="E85" s="13">
        <v>33607</v>
      </c>
      <c r="F85" s="15">
        <v>227</v>
      </c>
      <c r="G85" s="15">
        <v>3011</v>
      </c>
      <c r="H85" s="13">
        <v>24.82</v>
      </c>
      <c r="I85" s="13">
        <v>-3.99</v>
      </c>
    </row>
    <row r="86" spans="1:9">
      <c r="A86" s="13">
        <v>1864</v>
      </c>
      <c r="B86" s="15">
        <v>9.4600000000000009</v>
      </c>
      <c r="C86" s="15">
        <v>102.33</v>
      </c>
      <c r="D86" s="13">
        <v>9.24</v>
      </c>
      <c r="E86" s="13">
        <v>34376</v>
      </c>
      <c r="F86" s="15">
        <v>275</v>
      </c>
      <c r="G86" s="15">
        <v>2977</v>
      </c>
      <c r="H86" s="13">
        <v>25.14</v>
      </c>
      <c r="I86" s="13">
        <v>-1.1499999999999999</v>
      </c>
    </row>
    <row r="87" spans="1:9">
      <c r="A87" s="13">
        <v>1865</v>
      </c>
      <c r="B87" s="15">
        <v>9.8800000000000008</v>
      </c>
      <c r="C87" s="15">
        <v>105.26</v>
      </c>
      <c r="D87" s="13">
        <v>9.39</v>
      </c>
      <c r="E87" s="13">
        <v>35182</v>
      </c>
      <c r="F87" s="15">
        <v>281</v>
      </c>
      <c r="G87" s="15">
        <v>2992</v>
      </c>
      <c r="H87" s="13">
        <v>3.68</v>
      </c>
      <c r="I87" s="13">
        <v>1.74</v>
      </c>
    </row>
    <row r="88" spans="1:9">
      <c r="A88" s="13">
        <v>1866</v>
      </c>
      <c r="B88" s="15">
        <v>8.99</v>
      </c>
      <c r="C88" s="15">
        <v>100.43</v>
      </c>
      <c r="D88" s="13">
        <v>8.9600000000000009</v>
      </c>
      <c r="E88" s="13">
        <v>36052</v>
      </c>
      <c r="F88" s="15">
        <v>249</v>
      </c>
      <c r="G88" s="15">
        <v>2786</v>
      </c>
      <c r="H88" s="13">
        <v>-2.5300000000000002</v>
      </c>
      <c r="I88" s="13">
        <v>6.35</v>
      </c>
    </row>
    <row r="89" spans="1:9">
      <c r="A89" s="13">
        <v>1867</v>
      </c>
      <c r="B89" s="15">
        <v>8.34</v>
      </c>
      <c r="C89" s="15">
        <v>102.15</v>
      </c>
      <c r="D89" s="13">
        <v>8.17</v>
      </c>
      <c r="E89" s="13">
        <v>36970</v>
      </c>
      <c r="F89" s="15">
        <v>226</v>
      </c>
      <c r="G89" s="15">
        <v>2763</v>
      </c>
      <c r="H89" s="13">
        <v>-6.82</v>
      </c>
      <c r="I89" s="13">
        <v>5.3</v>
      </c>
    </row>
    <row r="90" spans="1:9">
      <c r="A90" s="13">
        <v>1868</v>
      </c>
      <c r="B90" s="15">
        <v>8.15</v>
      </c>
      <c r="C90" s="15">
        <v>106.13</v>
      </c>
      <c r="D90" s="13">
        <v>7.67</v>
      </c>
      <c r="E90" s="13">
        <v>37885</v>
      </c>
      <c r="F90" s="15">
        <v>215</v>
      </c>
      <c r="G90" s="15">
        <v>2801</v>
      </c>
      <c r="H90" s="13">
        <v>-3.91</v>
      </c>
      <c r="I90" s="13">
        <v>-2.99</v>
      </c>
    </row>
    <row r="91" spans="1:9">
      <c r="A91" s="13">
        <v>1869</v>
      </c>
      <c r="B91" s="15">
        <v>7.85</v>
      </c>
      <c r="C91" s="15">
        <v>109.02</v>
      </c>
      <c r="D91" s="13">
        <v>7.2</v>
      </c>
      <c r="E91" s="13">
        <v>38870</v>
      </c>
      <c r="F91" s="15">
        <v>202</v>
      </c>
      <c r="G91" s="15">
        <v>2805</v>
      </c>
      <c r="H91" s="13">
        <v>-4.1399999999999997</v>
      </c>
      <c r="I91" s="13">
        <v>-6.57</v>
      </c>
    </row>
    <row r="92" spans="1:9">
      <c r="A92" s="13">
        <v>1870</v>
      </c>
      <c r="B92" s="15">
        <v>7.74</v>
      </c>
      <c r="C92" s="15">
        <v>112.3</v>
      </c>
      <c r="D92" s="13">
        <v>6.89</v>
      </c>
      <c r="E92" s="13">
        <v>39905</v>
      </c>
      <c r="F92" s="15">
        <v>194</v>
      </c>
      <c r="G92" s="15">
        <v>2814</v>
      </c>
      <c r="H92" s="13">
        <v>-4.24</v>
      </c>
      <c r="I92" s="13">
        <v>0.42</v>
      </c>
    </row>
    <row r="93" spans="1:9">
      <c r="A93" s="13">
        <v>1871</v>
      </c>
      <c r="B93" s="15">
        <v>7.59</v>
      </c>
      <c r="C93" s="15">
        <v>117.6</v>
      </c>
      <c r="D93" s="13">
        <v>6.45</v>
      </c>
      <c r="E93" s="13">
        <v>41010</v>
      </c>
      <c r="F93" s="15">
        <v>185</v>
      </c>
      <c r="G93" s="15">
        <v>2868</v>
      </c>
      <c r="H93" s="13">
        <v>-6.4</v>
      </c>
      <c r="I93" s="13">
        <v>2.8</v>
      </c>
    </row>
    <row r="94" spans="1:9">
      <c r="A94" s="13">
        <v>1872</v>
      </c>
      <c r="B94" s="15">
        <v>8.23</v>
      </c>
      <c r="C94" s="15">
        <v>127.5</v>
      </c>
      <c r="D94" s="13">
        <v>6.46</v>
      </c>
      <c r="E94" s="13">
        <v>42066</v>
      </c>
      <c r="F94" s="15">
        <v>196</v>
      </c>
      <c r="G94" s="15">
        <v>3030</v>
      </c>
      <c r="H94" s="13">
        <v>0</v>
      </c>
      <c r="I94" s="13">
        <v>4.22</v>
      </c>
    </row>
    <row r="95" spans="1:9">
      <c r="A95" s="13">
        <v>1873</v>
      </c>
      <c r="B95" s="15">
        <v>8.75</v>
      </c>
      <c r="C95" s="15">
        <v>138.30000000000001</v>
      </c>
      <c r="D95" s="13">
        <v>6.33</v>
      </c>
      <c r="E95" s="13">
        <v>43225</v>
      </c>
      <c r="F95" s="15">
        <v>202</v>
      </c>
      <c r="G95" s="15">
        <v>3200</v>
      </c>
      <c r="H95" s="13">
        <v>-2.0299999999999998</v>
      </c>
      <c r="I95" s="13">
        <v>0.78</v>
      </c>
    </row>
    <row r="96" spans="1:9">
      <c r="A96" s="13">
        <v>1874</v>
      </c>
      <c r="B96" s="15">
        <v>8.48</v>
      </c>
      <c r="C96" s="15">
        <v>140.80000000000001</v>
      </c>
      <c r="D96" s="13">
        <v>6.02</v>
      </c>
      <c r="E96" s="13">
        <v>44429</v>
      </c>
      <c r="F96" s="15">
        <v>191</v>
      </c>
      <c r="G96" s="15">
        <v>3170</v>
      </c>
      <c r="H96" s="13">
        <v>-4.83</v>
      </c>
      <c r="I96" s="13">
        <v>-4.54</v>
      </c>
    </row>
    <row r="97" spans="1:9">
      <c r="A97" s="13">
        <v>1875</v>
      </c>
      <c r="B97" s="15">
        <v>8.16</v>
      </c>
      <c r="C97" s="15">
        <v>140.6</v>
      </c>
      <c r="D97" s="13">
        <v>5.8</v>
      </c>
      <c r="E97" s="13">
        <v>45492</v>
      </c>
      <c r="F97" s="15">
        <v>179</v>
      </c>
      <c r="G97" s="15">
        <v>3091</v>
      </c>
      <c r="H97" s="13">
        <v>-3.62</v>
      </c>
      <c r="I97" s="13">
        <v>-1.49</v>
      </c>
    </row>
    <row r="98" spans="1:9">
      <c r="A98" s="13">
        <v>1876</v>
      </c>
      <c r="B98" s="15">
        <v>8.31</v>
      </c>
      <c r="C98" s="15">
        <v>146.4</v>
      </c>
      <c r="D98" s="13">
        <v>5.67</v>
      </c>
      <c r="E98" s="13">
        <v>46459</v>
      </c>
      <c r="F98" s="15">
        <v>179</v>
      </c>
      <c r="G98" s="15">
        <v>3152</v>
      </c>
      <c r="H98" s="13">
        <v>-2.35</v>
      </c>
      <c r="I98" s="13">
        <v>0.21</v>
      </c>
    </row>
    <row r="99" spans="1:9">
      <c r="A99" s="13">
        <v>1877</v>
      </c>
      <c r="B99" s="15">
        <v>8.52</v>
      </c>
      <c r="C99" s="15">
        <v>153.69999999999999</v>
      </c>
      <c r="D99" s="13">
        <v>5.54</v>
      </c>
      <c r="E99" s="13">
        <v>47400</v>
      </c>
      <c r="F99" s="15">
        <v>180</v>
      </c>
      <c r="G99" s="15">
        <v>3243</v>
      </c>
      <c r="H99" s="13">
        <v>-2.31</v>
      </c>
      <c r="I99" s="13">
        <v>-7.0000000000000007E-2</v>
      </c>
    </row>
    <row r="100" spans="1:9">
      <c r="A100" s="13">
        <v>1878</v>
      </c>
      <c r="B100" s="15">
        <v>8.3800000000000008</v>
      </c>
      <c r="C100" s="15">
        <v>158.6</v>
      </c>
      <c r="D100" s="13">
        <v>5.28</v>
      </c>
      <c r="E100" s="13">
        <v>48319</v>
      </c>
      <c r="F100" s="15">
        <v>173</v>
      </c>
      <c r="G100" s="15">
        <v>3283</v>
      </c>
      <c r="H100" s="13">
        <v>-4.7300000000000004</v>
      </c>
      <c r="I100" s="13">
        <v>-3.03</v>
      </c>
    </row>
    <row r="101" spans="1:9">
      <c r="A101" s="13">
        <v>1879</v>
      </c>
      <c r="B101" s="15">
        <v>9.36</v>
      </c>
      <c r="C101" s="15">
        <v>177.1</v>
      </c>
      <c r="D101" s="13">
        <v>5.28</v>
      </c>
      <c r="E101" s="13">
        <v>49264</v>
      </c>
      <c r="F101" s="15">
        <v>190</v>
      </c>
      <c r="G101" s="15">
        <v>3596</v>
      </c>
      <c r="H101" s="13">
        <v>0</v>
      </c>
      <c r="I101" s="13">
        <v>-4.47</v>
      </c>
    </row>
    <row r="102" spans="1:9">
      <c r="A102" s="13">
        <v>1880</v>
      </c>
      <c r="B102" s="15">
        <v>10.4</v>
      </c>
      <c r="C102" s="15">
        <v>191.8</v>
      </c>
      <c r="D102" s="13">
        <v>5.4</v>
      </c>
      <c r="E102" s="13">
        <v>50262</v>
      </c>
      <c r="F102" s="15">
        <v>206</v>
      </c>
      <c r="G102" s="15">
        <v>3816</v>
      </c>
      <c r="H102" s="13">
        <v>2.48</v>
      </c>
      <c r="I102" s="13">
        <v>2.0099999999999998</v>
      </c>
    </row>
    <row r="103" spans="1:9">
      <c r="A103" s="13">
        <v>1881</v>
      </c>
      <c r="B103" s="15">
        <v>11.6</v>
      </c>
      <c r="C103" s="15">
        <v>215.8</v>
      </c>
      <c r="D103" s="13">
        <v>5.39</v>
      </c>
      <c r="E103" s="13">
        <v>51466</v>
      </c>
      <c r="F103" s="15">
        <v>226</v>
      </c>
      <c r="G103" s="15">
        <v>4193</v>
      </c>
      <c r="H103" s="13">
        <v>0</v>
      </c>
      <c r="I103" s="13">
        <v>-1.24</v>
      </c>
    </row>
    <row r="104" spans="1:9">
      <c r="A104" s="13">
        <v>1882</v>
      </c>
      <c r="B104" s="15">
        <v>12.2</v>
      </c>
      <c r="C104" s="15">
        <v>227.3</v>
      </c>
      <c r="D104" s="13">
        <v>5.37</v>
      </c>
      <c r="E104" s="13">
        <v>52893</v>
      </c>
      <c r="F104" s="15">
        <v>231</v>
      </c>
      <c r="G104" s="15">
        <v>4296</v>
      </c>
      <c r="H104" s="13">
        <v>0</v>
      </c>
      <c r="I104" s="13">
        <v>0.15</v>
      </c>
    </row>
    <row r="105" spans="1:9">
      <c r="A105" s="13">
        <v>1883</v>
      </c>
      <c r="B105" s="15">
        <v>12.3</v>
      </c>
      <c r="C105" s="15">
        <v>233.5</v>
      </c>
      <c r="D105" s="13">
        <v>5.27</v>
      </c>
      <c r="E105" s="13">
        <v>54435</v>
      </c>
      <c r="F105" s="15">
        <v>226</v>
      </c>
      <c r="G105" s="15">
        <v>4290</v>
      </c>
      <c r="H105" s="13">
        <v>-2.02</v>
      </c>
      <c r="I105" s="13">
        <v>0</v>
      </c>
    </row>
    <row r="106" spans="1:9">
      <c r="A106" s="13">
        <v>1884</v>
      </c>
      <c r="B106" s="15">
        <v>11.8</v>
      </c>
      <c r="C106" s="15">
        <v>229.7</v>
      </c>
      <c r="D106" s="13">
        <v>5.13</v>
      </c>
      <c r="E106" s="13">
        <v>55826</v>
      </c>
      <c r="F106" s="15">
        <v>211</v>
      </c>
      <c r="G106" s="15">
        <v>4114</v>
      </c>
      <c r="H106" s="13">
        <v>-2.06</v>
      </c>
      <c r="I106" s="13">
        <v>-3.38</v>
      </c>
    </row>
    <row r="107" spans="1:9">
      <c r="A107" s="13">
        <v>1885</v>
      </c>
      <c r="B107" s="15">
        <v>11.6</v>
      </c>
      <c r="C107" s="15">
        <v>230.5</v>
      </c>
      <c r="D107" s="13">
        <v>5.03</v>
      </c>
      <c r="E107" s="13">
        <v>57128</v>
      </c>
      <c r="F107" s="15">
        <v>203</v>
      </c>
      <c r="G107" s="15">
        <v>4034</v>
      </c>
      <c r="H107" s="13">
        <v>-2</v>
      </c>
      <c r="I107" s="13">
        <v>-3.5</v>
      </c>
    </row>
    <row r="108" spans="1:9">
      <c r="A108" s="13">
        <v>1886</v>
      </c>
      <c r="B108" s="15">
        <v>12.2</v>
      </c>
      <c r="C108" s="15">
        <v>249.2</v>
      </c>
      <c r="D108" s="13">
        <v>4.8899999999999997</v>
      </c>
      <c r="E108" s="13">
        <v>58258</v>
      </c>
      <c r="F108" s="15">
        <v>209</v>
      </c>
      <c r="G108" s="15">
        <v>4278</v>
      </c>
      <c r="H108" s="13">
        <v>-2.15</v>
      </c>
      <c r="I108" s="13">
        <v>-0.88</v>
      </c>
    </row>
    <row r="109" spans="1:9">
      <c r="A109" s="13">
        <v>1887</v>
      </c>
      <c r="B109" s="15">
        <v>13.1</v>
      </c>
      <c r="C109" s="15">
        <v>267.3</v>
      </c>
      <c r="D109" s="13">
        <v>4.92</v>
      </c>
      <c r="E109" s="13">
        <v>59357</v>
      </c>
      <c r="F109" s="15">
        <v>221</v>
      </c>
      <c r="G109" s="15">
        <v>4504</v>
      </c>
      <c r="H109" s="13">
        <v>1.1000000000000001</v>
      </c>
      <c r="I109" s="13">
        <v>-1.99</v>
      </c>
    </row>
    <row r="110" spans="1:9">
      <c r="A110" s="13">
        <v>1888</v>
      </c>
      <c r="B110" s="15">
        <v>13.9</v>
      </c>
      <c r="C110" s="15">
        <v>282.7</v>
      </c>
      <c r="D110" s="13">
        <v>4.9000000000000004</v>
      </c>
      <c r="E110" s="13">
        <v>60614</v>
      </c>
      <c r="F110" s="15">
        <v>229</v>
      </c>
      <c r="G110" s="15">
        <v>4664</v>
      </c>
      <c r="H110" s="13">
        <v>0</v>
      </c>
      <c r="I110" s="13">
        <v>-0.23</v>
      </c>
    </row>
    <row r="111" spans="1:9">
      <c r="A111" s="13">
        <v>1889</v>
      </c>
      <c r="B111" s="15">
        <v>13.9</v>
      </c>
      <c r="C111" s="15">
        <v>290.8</v>
      </c>
      <c r="D111" s="13">
        <v>4.76</v>
      </c>
      <c r="E111" s="13">
        <v>61893</v>
      </c>
      <c r="F111" s="15">
        <v>224</v>
      </c>
      <c r="G111" s="15">
        <v>4699</v>
      </c>
      <c r="H111" s="13">
        <v>-3.25</v>
      </c>
      <c r="I111" s="13">
        <v>0.79</v>
      </c>
    </row>
    <row r="112" spans="1:9">
      <c r="A112" s="13">
        <v>1890</v>
      </c>
      <c r="B112" s="15">
        <v>15.1</v>
      </c>
      <c r="C112" s="15">
        <v>319.10000000000002</v>
      </c>
      <c r="D112" s="13">
        <v>4.7300000000000004</v>
      </c>
      <c r="E112" s="13">
        <v>63056</v>
      </c>
      <c r="F112" s="15">
        <v>239</v>
      </c>
      <c r="G112" s="15">
        <v>5060</v>
      </c>
      <c r="H112" s="13">
        <v>-1.1200000000000001</v>
      </c>
      <c r="I112" s="13">
        <v>0.45</v>
      </c>
    </row>
    <row r="113" spans="1:9">
      <c r="A113" s="13">
        <v>1891</v>
      </c>
      <c r="B113" s="15">
        <v>15.4</v>
      </c>
      <c r="C113" s="15">
        <v>322.8</v>
      </c>
      <c r="D113" s="13">
        <v>4.7699999999999996</v>
      </c>
      <c r="E113" s="13">
        <v>64432</v>
      </c>
      <c r="F113" s="15">
        <v>239</v>
      </c>
      <c r="G113" s="15">
        <v>5011</v>
      </c>
      <c r="H113" s="13">
        <v>0</v>
      </c>
      <c r="I113" s="13">
        <v>0.78</v>
      </c>
    </row>
    <row r="114" spans="1:9">
      <c r="A114" s="13">
        <v>1892</v>
      </c>
      <c r="B114" s="15">
        <v>16.399999999999999</v>
      </c>
      <c r="C114" s="15">
        <v>339.3</v>
      </c>
      <c r="D114" s="13">
        <v>4.82</v>
      </c>
      <c r="E114" s="13">
        <v>65920</v>
      </c>
      <c r="F114" s="15">
        <v>248</v>
      </c>
      <c r="G114" s="15">
        <v>5147</v>
      </c>
      <c r="H114" s="13">
        <v>0</v>
      </c>
      <c r="I114" s="13">
        <v>0.44</v>
      </c>
    </row>
    <row r="115" spans="1:9">
      <c r="A115" s="13">
        <v>1893</v>
      </c>
      <c r="B115" s="15">
        <v>15.4</v>
      </c>
      <c r="C115" s="15">
        <v>319.60000000000002</v>
      </c>
      <c r="D115" s="13">
        <v>4.82</v>
      </c>
      <c r="E115" s="13">
        <v>67470</v>
      </c>
      <c r="F115" s="15">
        <v>228</v>
      </c>
      <c r="G115" s="15">
        <v>4737</v>
      </c>
      <c r="H115" s="13">
        <v>-1.1299999999999999</v>
      </c>
      <c r="I115" s="13">
        <v>-1.99</v>
      </c>
    </row>
    <row r="116" spans="1:9">
      <c r="A116" s="13">
        <v>1894</v>
      </c>
      <c r="B116" s="15">
        <v>14.1</v>
      </c>
      <c r="C116" s="15">
        <v>304.5</v>
      </c>
      <c r="D116" s="13">
        <v>4.6500000000000004</v>
      </c>
      <c r="E116" s="13">
        <v>68910</v>
      </c>
      <c r="F116" s="15">
        <v>205</v>
      </c>
      <c r="G116" s="15">
        <v>4418</v>
      </c>
      <c r="H116" s="13">
        <v>-4.3600000000000003</v>
      </c>
      <c r="I116" s="13">
        <v>-2.59</v>
      </c>
    </row>
    <row r="117" spans="1:9">
      <c r="A117" s="13">
        <v>1895</v>
      </c>
      <c r="B117" s="15">
        <v>15.6</v>
      </c>
      <c r="C117" s="15">
        <v>339.2</v>
      </c>
      <c r="D117" s="13">
        <v>4.5999999999999996</v>
      </c>
      <c r="E117" s="13">
        <v>70076</v>
      </c>
      <c r="F117" s="15">
        <v>223</v>
      </c>
      <c r="G117" s="15">
        <v>4841</v>
      </c>
      <c r="H117" s="13">
        <v>-2.4</v>
      </c>
      <c r="I117" s="13">
        <v>-1.39</v>
      </c>
    </row>
    <row r="118" spans="1:9">
      <c r="A118" s="13">
        <v>1896</v>
      </c>
      <c r="B118" s="15">
        <v>15.5</v>
      </c>
      <c r="C118" s="15">
        <v>333.6</v>
      </c>
      <c r="D118" s="13">
        <v>4.6399999999999997</v>
      </c>
      <c r="E118" s="13">
        <v>71188</v>
      </c>
      <c r="F118" s="15">
        <v>218</v>
      </c>
      <c r="G118" s="15">
        <v>4687</v>
      </c>
      <c r="H118" s="13">
        <v>0</v>
      </c>
      <c r="I118" s="13">
        <v>-0.23</v>
      </c>
    </row>
    <row r="119" spans="1:9">
      <c r="A119" s="13">
        <v>1897</v>
      </c>
      <c r="B119" s="15">
        <v>16.2</v>
      </c>
      <c r="C119" s="15">
        <v>348</v>
      </c>
      <c r="D119" s="13">
        <v>4.6399999999999997</v>
      </c>
      <c r="E119" s="13">
        <v>72441</v>
      </c>
      <c r="F119" s="15">
        <v>223</v>
      </c>
      <c r="G119" s="15">
        <v>4804</v>
      </c>
      <c r="H119" s="13">
        <v>-1.23</v>
      </c>
      <c r="I119" s="13">
        <v>2</v>
      </c>
    </row>
    <row r="120" spans="1:9">
      <c r="A120" s="13">
        <v>1898</v>
      </c>
      <c r="B120" s="15">
        <v>18.100000000000001</v>
      </c>
      <c r="C120" s="15">
        <v>386.1</v>
      </c>
      <c r="D120" s="13">
        <v>4.6900000000000004</v>
      </c>
      <c r="E120" s="13">
        <v>73600</v>
      </c>
      <c r="F120" s="15">
        <v>246</v>
      </c>
      <c r="G120" s="15">
        <v>5246</v>
      </c>
      <c r="H120" s="13">
        <v>0</v>
      </c>
      <c r="I120" s="13">
        <v>1.85</v>
      </c>
    </row>
    <row r="121" spans="1:9">
      <c r="A121" s="13">
        <v>1899</v>
      </c>
      <c r="B121" s="15">
        <v>19.5</v>
      </c>
      <c r="C121" s="15">
        <v>412.5</v>
      </c>
      <c r="D121" s="13">
        <v>4.7300000000000004</v>
      </c>
      <c r="E121" s="13">
        <v>74793</v>
      </c>
      <c r="F121" s="15">
        <v>261</v>
      </c>
      <c r="G121" s="15">
        <v>5515</v>
      </c>
      <c r="H121" s="13">
        <v>0</v>
      </c>
      <c r="I121" s="13">
        <v>-1.02</v>
      </c>
    </row>
    <row r="122" spans="1:9">
      <c r="A122" s="13">
        <v>1900</v>
      </c>
      <c r="B122" s="15">
        <v>20.6</v>
      </c>
      <c r="C122" s="15">
        <v>422.8</v>
      </c>
      <c r="D122" s="13">
        <v>4.8600000000000003</v>
      </c>
      <c r="E122" s="13">
        <v>76094</v>
      </c>
      <c r="F122" s="15">
        <v>270</v>
      </c>
      <c r="G122" s="15">
        <v>5557</v>
      </c>
      <c r="H122" s="13">
        <v>1.24</v>
      </c>
      <c r="I122" s="13">
        <v>4</v>
      </c>
    </row>
    <row r="123" spans="1:9">
      <c r="A123" s="13">
        <v>1901</v>
      </c>
      <c r="B123" s="15">
        <v>22.3</v>
      </c>
      <c r="C123" s="15">
        <v>445.3</v>
      </c>
      <c r="D123" s="13">
        <v>5</v>
      </c>
      <c r="E123" s="13">
        <v>77584</v>
      </c>
      <c r="F123" s="15">
        <v>287</v>
      </c>
      <c r="G123" s="15">
        <v>5739</v>
      </c>
      <c r="H123" s="13">
        <v>1.23</v>
      </c>
      <c r="I123" s="13">
        <v>-0.33</v>
      </c>
    </row>
    <row r="124" spans="1:9">
      <c r="A124" s="13">
        <v>1902</v>
      </c>
      <c r="B124" s="15">
        <v>24.1</v>
      </c>
      <c r="C124" s="15">
        <v>468.2</v>
      </c>
      <c r="D124" s="13">
        <v>5.14</v>
      </c>
      <c r="E124" s="13">
        <v>79163</v>
      </c>
      <c r="F124" s="15">
        <v>304</v>
      </c>
      <c r="G124" s="15">
        <v>5914</v>
      </c>
      <c r="H124" s="13">
        <v>1.21</v>
      </c>
      <c r="I124" s="13">
        <v>0</v>
      </c>
    </row>
    <row r="125" spans="1:9">
      <c r="A125" s="13">
        <v>1903</v>
      </c>
      <c r="B125" s="15">
        <v>25.9</v>
      </c>
      <c r="C125" s="15">
        <v>481.8</v>
      </c>
      <c r="D125" s="13">
        <v>5.38</v>
      </c>
      <c r="E125" s="13">
        <v>80632</v>
      </c>
      <c r="F125" s="15">
        <v>322</v>
      </c>
      <c r="G125" s="15">
        <v>5976</v>
      </c>
      <c r="H125" s="13">
        <v>2.2800000000000002</v>
      </c>
      <c r="I125" s="13">
        <v>1.1000000000000001</v>
      </c>
    </row>
    <row r="126" spans="1:9">
      <c r="A126" s="13">
        <v>1904</v>
      </c>
      <c r="B126" s="15">
        <v>25.7</v>
      </c>
      <c r="C126" s="15">
        <v>464.8</v>
      </c>
      <c r="D126" s="13">
        <v>5.53</v>
      </c>
      <c r="E126" s="13">
        <v>82166</v>
      </c>
      <c r="F126" s="15">
        <v>313</v>
      </c>
      <c r="G126" s="15">
        <v>5656</v>
      </c>
      <c r="H126" s="13">
        <v>1.17</v>
      </c>
      <c r="I126" s="13">
        <v>-0.33</v>
      </c>
    </row>
    <row r="127" spans="1:9">
      <c r="A127" s="13">
        <v>1905</v>
      </c>
      <c r="B127" s="15">
        <v>28.8</v>
      </c>
      <c r="C127" s="15">
        <v>517.20000000000005</v>
      </c>
      <c r="D127" s="13">
        <v>5.57</v>
      </c>
      <c r="E127" s="13">
        <v>83822</v>
      </c>
      <c r="F127" s="15">
        <v>343</v>
      </c>
      <c r="G127" s="15">
        <v>6170</v>
      </c>
      <c r="H127" s="13">
        <v>-1.1599999999999999</v>
      </c>
      <c r="I127" s="13">
        <v>0.33</v>
      </c>
    </row>
    <row r="128" spans="1:9">
      <c r="A128" s="13">
        <v>1906</v>
      </c>
      <c r="B128" s="15">
        <v>31</v>
      </c>
      <c r="C128" s="15">
        <v>538.4</v>
      </c>
      <c r="D128" s="13">
        <v>5.77</v>
      </c>
      <c r="E128" s="13">
        <v>85450</v>
      </c>
      <c r="F128" s="15">
        <v>363</v>
      </c>
      <c r="G128" s="15">
        <v>6300</v>
      </c>
      <c r="H128" s="13">
        <v>2.23</v>
      </c>
      <c r="I128" s="13">
        <v>-0.11</v>
      </c>
    </row>
    <row r="129" spans="1:9">
      <c r="A129" s="13">
        <v>1907</v>
      </c>
      <c r="B129" s="15">
        <v>33.9</v>
      </c>
      <c r="C129" s="15">
        <v>552.20000000000005</v>
      </c>
      <c r="D129" s="13">
        <v>6.13</v>
      </c>
      <c r="E129" s="13">
        <v>87008</v>
      </c>
      <c r="F129" s="15">
        <v>389</v>
      </c>
      <c r="G129" s="15">
        <v>6346</v>
      </c>
      <c r="H129" s="13">
        <v>4.47</v>
      </c>
      <c r="I129" s="13">
        <v>1.64</v>
      </c>
    </row>
    <row r="130" spans="1:9">
      <c r="A130" s="13">
        <v>1908</v>
      </c>
      <c r="B130" s="15">
        <v>30.1</v>
      </c>
      <c r="C130" s="15">
        <v>492.5</v>
      </c>
      <c r="D130" s="13">
        <v>6.12</v>
      </c>
      <c r="E130" s="13">
        <v>88710</v>
      </c>
      <c r="F130" s="15">
        <v>340</v>
      </c>
      <c r="G130" s="15">
        <v>5552</v>
      </c>
      <c r="H130" s="13">
        <v>-2.09</v>
      </c>
      <c r="I130" s="13">
        <v>1.29</v>
      </c>
    </row>
    <row r="131" spans="1:9">
      <c r="A131" s="13">
        <v>1909</v>
      </c>
      <c r="B131" s="15">
        <v>32.200000000000003</v>
      </c>
      <c r="C131" s="15">
        <v>528.1</v>
      </c>
      <c r="D131" s="13">
        <v>6.1</v>
      </c>
      <c r="E131" s="13">
        <v>90490</v>
      </c>
      <c r="F131" s="15">
        <v>356</v>
      </c>
      <c r="G131" s="15">
        <v>5836</v>
      </c>
      <c r="H131" s="13">
        <v>-1.1200000000000001</v>
      </c>
      <c r="I131" s="13">
        <v>0.21</v>
      </c>
    </row>
    <row r="132" spans="1:9">
      <c r="A132" s="13">
        <v>1910</v>
      </c>
      <c r="B132" s="15">
        <v>33.4</v>
      </c>
      <c r="C132" s="15">
        <v>533.79999999999995</v>
      </c>
      <c r="D132" s="13">
        <v>6.26</v>
      </c>
      <c r="E132" s="13">
        <v>92407</v>
      </c>
      <c r="F132" s="15">
        <v>362</v>
      </c>
      <c r="G132" s="15">
        <v>5776</v>
      </c>
      <c r="H132" s="13">
        <v>4.42</v>
      </c>
      <c r="I132" s="13">
        <v>2.12</v>
      </c>
    </row>
    <row r="133" spans="1:9">
      <c r="A133" s="13">
        <v>1911</v>
      </c>
      <c r="B133" s="15">
        <v>34.299999999999997</v>
      </c>
      <c r="C133" s="15">
        <v>551.1</v>
      </c>
      <c r="D133" s="13">
        <v>6.23</v>
      </c>
      <c r="E133" s="13">
        <v>93863</v>
      </c>
      <c r="F133" s="15">
        <v>366</v>
      </c>
      <c r="G133" s="15">
        <v>5871</v>
      </c>
      <c r="H133" s="13">
        <v>0</v>
      </c>
      <c r="I133" s="13">
        <v>0.21</v>
      </c>
    </row>
    <row r="134" spans="1:9">
      <c r="A134" s="13">
        <v>1912</v>
      </c>
      <c r="B134" s="15">
        <v>37.4</v>
      </c>
      <c r="C134" s="15">
        <v>576.9</v>
      </c>
      <c r="D134" s="13">
        <v>6.48</v>
      </c>
      <c r="E134" s="13">
        <v>95335</v>
      </c>
      <c r="F134" s="15">
        <v>392</v>
      </c>
      <c r="G134" s="15">
        <v>6051</v>
      </c>
      <c r="H134" s="13">
        <v>2.06</v>
      </c>
      <c r="I134" s="13">
        <v>2.9</v>
      </c>
    </row>
    <row r="135" spans="1:9">
      <c r="A135" s="13">
        <v>1913</v>
      </c>
      <c r="B135" s="15">
        <v>39.1</v>
      </c>
      <c r="C135" s="15">
        <v>599.70000000000005</v>
      </c>
      <c r="D135" s="13">
        <v>6.53</v>
      </c>
      <c r="E135" s="13">
        <v>97225</v>
      </c>
      <c r="F135" s="15">
        <v>403</v>
      </c>
      <c r="G135" s="15">
        <v>6168</v>
      </c>
      <c r="H135" s="13">
        <v>2.13</v>
      </c>
      <c r="I135" s="13">
        <v>0.6</v>
      </c>
    </row>
    <row r="136" spans="1:9">
      <c r="A136" s="13">
        <v>1914</v>
      </c>
      <c r="B136" s="15">
        <v>36.5</v>
      </c>
      <c r="C136" s="15">
        <v>553.70000000000005</v>
      </c>
      <c r="D136" s="13">
        <v>6.59</v>
      </c>
      <c r="E136" s="13">
        <v>99111</v>
      </c>
      <c r="F136" s="15">
        <v>368</v>
      </c>
      <c r="G136" s="15">
        <v>5587</v>
      </c>
      <c r="H136" s="13">
        <v>0.94</v>
      </c>
      <c r="I136" s="13">
        <v>2.5</v>
      </c>
    </row>
    <row r="137" spans="1:9">
      <c r="A137" s="13">
        <v>1915</v>
      </c>
      <c r="B137" s="15">
        <v>38.700000000000003</v>
      </c>
      <c r="C137" s="15">
        <v>568.79999999999995</v>
      </c>
      <c r="D137" s="13">
        <v>6.8</v>
      </c>
      <c r="E137" s="13">
        <v>100546</v>
      </c>
      <c r="F137" s="15">
        <v>385</v>
      </c>
      <c r="G137" s="15">
        <v>5657</v>
      </c>
      <c r="H137" s="13">
        <v>0.52</v>
      </c>
      <c r="I137" s="13">
        <v>19.8</v>
      </c>
    </row>
    <row r="138" spans="1:9">
      <c r="A138" s="13">
        <v>1916</v>
      </c>
      <c r="B138" s="15">
        <v>49.6</v>
      </c>
      <c r="C138" s="15">
        <v>647.70000000000005</v>
      </c>
      <c r="D138" s="13">
        <v>7.66</v>
      </c>
      <c r="E138" s="13">
        <v>101961</v>
      </c>
      <c r="F138" s="15">
        <v>487</v>
      </c>
      <c r="G138" s="15">
        <v>6353</v>
      </c>
      <c r="H138" s="13">
        <v>9.24</v>
      </c>
      <c r="I138" s="13">
        <v>18.16</v>
      </c>
    </row>
    <row r="139" spans="1:9">
      <c r="A139" s="13">
        <v>1917</v>
      </c>
      <c r="B139" s="15">
        <v>59.7</v>
      </c>
      <c r="C139" s="15">
        <v>631.70000000000005</v>
      </c>
      <c r="D139" s="13">
        <v>9.4499999999999993</v>
      </c>
      <c r="E139" s="13">
        <v>103414</v>
      </c>
      <c r="F139" s="15">
        <v>577</v>
      </c>
      <c r="G139" s="15">
        <v>6108</v>
      </c>
      <c r="H139" s="13">
        <v>20.49</v>
      </c>
      <c r="I139" s="13">
        <v>21.02</v>
      </c>
    </row>
    <row r="140" spans="1:9">
      <c r="A140" s="13">
        <v>1918</v>
      </c>
      <c r="B140" s="15">
        <v>75.8</v>
      </c>
      <c r="C140" s="15">
        <v>688.7</v>
      </c>
      <c r="D140" s="13">
        <v>11.01</v>
      </c>
      <c r="E140" s="13">
        <v>104550</v>
      </c>
      <c r="F140" s="15">
        <v>725</v>
      </c>
      <c r="G140" s="15">
        <v>6587</v>
      </c>
      <c r="H140" s="13">
        <v>17.47</v>
      </c>
      <c r="I140" s="13">
        <v>15.03</v>
      </c>
    </row>
    <row r="141" spans="1:9">
      <c r="A141" s="13">
        <v>1919</v>
      </c>
      <c r="B141" s="15">
        <v>78.3</v>
      </c>
      <c r="C141" s="15">
        <v>694.2</v>
      </c>
      <c r="D141" s="13">
        <v>11.28</v>
      </c>
      <c r="E141" s="13">
        <v>105063</v>
      </c>
      <c r="F141" s="15">
        <v>746</v>
      </c>
      <c r="G141" s="15">
        <v>6607</v>
      </c>
      <c r="H141" s="13">
        <v>14.87</v>
      </c>
      <c r="I141" s="13">
        <v>5.99</v>
      </c>
    </row>
    <row r="142" spans="1:9">
      <c r="A142" s="13">
        <v>1920</v>
      </c>
      <c r="B142" s="15">
        <v>88.4</v>
      </c>
      <c r="C142" s="15">
        <v>687.7</v>
      </c>
      <c r="D142" s="13">
        <v>12.85</v>
      </c>
      <c r="E142" s="13">
        <v>106461</v>
      </c>
      <c r="F142" s="15">
        <v>830</v>
      </c>
      <c r="G142" s="15">
        <v>6460</v>
      </c>
      <c r="H142" s="13">
        <v>15.84</v>
      </c>
      <c r="I142" s="13">
        <v>14.39</v>
      </c>
    </row>
    <row r="143" spans="1:9">
      <c r="A143" s="13">
        <v>1921</v>
      </c>
      <c r="B143" s="15">
        <v>73.599999999999994</v>
      </c>
      <c r="C143" s="15">
        <v>671.9</v>
      </c>
      <c r="D143" s="13">
        <v>10.95</v>
      </c>
      <c r="E143" s="13">
        <v>108538</v>
      </c>
      <c r="F143" s="15">
        <v>678</v>
      </c>
      <c r="G143" s="15">
        <v>6191</v>
      </c>
      <c r="H143" s="13">
        <v>-10.68</v>
      </c>
      <c r="I143" s="13">
        <v>-9.43</v>
      </c>
    </row>
    <row r="144" spans="1:9">
      <c r="A144" s="13">
        <v>1922</v>
      </c>
      <c r="B144" s="15">
        <v>73.400000000000006</v>
      </c>
      <c r="C144" s="15">
        <v>709.3</v>
      </c>
      <c r="D144" s="13">
        <v>10.35</v>
      </c>
      <c r="E144" s="13">
        <v>110049</v>
      </c>
      <c r="F144" s="15">
        <v>667</v>
      </c>
      <c r="G144" s="15">
        <v>6445</v>
      </c>
      <c r="H144" s="13">
        <v>-6.31</v>
      </c>
      <c r="I144" s="13">
        <v>-18.760000000000002</v>
      </c>
    </row>
    <row r="145" spans="1:9">
      <c r="A145" s="13">
        <v>1923</v>
      </c>
      <c r="B145" s="15">
        <v>85.4</v>
      </c>
      <c r="C145" s="15">
        <v>802.6</v>
      </c>
      <c r="D145" s="13">
        <v>10.64</v>
      </c>
      <c r="E145" s="13">
        <v>111947</v>
      </c>
      <c r="F145" s="15">
        <v>763</v>
      </c>
      <c r="G145" s="15">
        <v>7170</v>
      </c>
      <c r="H145" s="13">
        <v>1.79</v>
      </c>
      <c r="I145" s="13">
        <v>-4.2699999999999996</v>
      </c>
    </row>
    <row r="146" spans="1:9">
      <c r="A146" s="13">
        <v>1924</v>
      </c>
      <c r="B146" s="15">
        <v>86.9</v>
      </c>
      <c r="C146" s="15">
        <v>827.4</v>
      </c>
      <c r="D146" s="13">
        <v>10.51</v>
      </c>
      <c r="E146" s="13">
        <v>114109</v>
      </c>
      <c r="F146" s="15">
        <v>762</v>
      </c>
      <c r="G146" s="15">
        <v>7251</v>
      </c>
      <c r="H146" s="13">
        <v>0.18</v>
      </c>
      <c r="I146" s="13">
        <v>0</v>
      </c>
    </row>
    <row r="147" spans="1:9">
      <c r="A147" s="13">
        <v>1925</v>
      </c>
      <c r="B147" s="15">
        <v>90.6</v>
      </c>
      <c r="C147" s="15">
        <v>846.8</v>
      </c>
      <c r="D147" s="13">
        <v>10.7</v>
      </c>
      <c r="E147" s="13">
        <v>115829</v>
      </c>
      <c r="F147" s="15">
        <v>782</v>
      </c>
      <c r="G147" s="15">
        <v>7311</v>
      </c>
      <c r="H147" s="13">
        <v>2.5099999999999998</v>
      </c>
      <c r="I147" s="13">
        <v>0</v>
      </c>
    </row>
    <row r="148" spans="1:9">
      <c r="A148" s="13">
        <v>1926</v>
      </c>
      <c r="B148" s="15">
        <v>96.9</v>
      </c>
      <c r="C148" s="15">
        <v>902.1</v>
      </c>
      <c r="D148" s="13">
        <v>10.75</v>
      </c>
      <c r="E148" s="13">
        <v>117397</v>
      </c>
      <c r="F148" s="15">
        <v>826</v>
      </c>
      <c r="G148" s="15">
        <v>7684</v>
      </c>
      <c r="H148" s="13">
        <v>0.97</v>
      </c>
      <c r="I148" s="13">
        <v>-1.74</v>
      </c>
    </row>
    <row r="149" spans="1:9">
      <c r="A149" s="13">
        <v>1927</v>
      </c>
      <c r="B149" s="15">
        <v>95.5</v>
      </c>
      <c r="C149" s="15">
        <v>910.8</v>
      </c>
      <c r="D149" s="13">
        <v>10.49</v>
      </c>
      <c r="E149" s="13">
        <v>119035</v>
      </c>
      <c r="F149" s="15">
        <v>803</v>
      </c>
      <c r="G149" s="15">
        <v>7652</v>
      </c>
      <c r="H149" s="13">
        <v>-1.86</v>
      </c>
      <c r="I149" s="13">
        <v>-2.77</v>
      </c>
    </row>
    <row r="150" spans="1:9">
      <c r="A150" s="13">
        <v>1928</v>
      </c>
      <c r="B150" s="15">
        <v>97.4</v>
      </c>
      <c r="C150" s="15">
        <v>921.3</v>
      </c>
      <c r="D150" s="13">
        <v>10.57</v>
      </c>
      <c r="E150" s="13">
        <v>120509</v>
      </c>
      <c r="F150" s="15">
        <v>808</v>
      </c>
      <c r="G150" s="15">
        <v>7645</v>
      </c>
      <c r="H150" s="13">
        <v>-1.38</v>
      </c>
      <c r="I150" s="13">
        <v>-0.91</v>
      </c>
    </row>
    <row r="151" spans="1:9">
      <c r="A151" s="13">
        <v>1929</v>
      </c>
      <c r="B151" s="15">
        <v>103.6</v>
      </c>
      <c r="C151" s="15">
        <v>977</v>
      </c>
      <c r="D151" s="13">
        <v>10.61</v>
      </c>
      <c r="E151" s="13">
        <v>121878</v>
      </c>
      <c r="F151" s="15">
        <v>850</v>
      </c>
      <c r="G151" s="15">
        <v>8016</v>
      </c>
      <c r="H151" s="13">
        <v>0</v>
      </c>
      <c r="I151" s="13">
        <v>-0.92</v>
      </c>
    </row>
    <row r="152" spans="1:9">
      <c r="A152" s="13">
        <v>1930</v>
      </c>
      <c r="B152" s="15">
        <v>91.2</v>
      </c>
      <c r="C152" s="15">
        <v>892.8</v>
      </c>
      <c r="D152" s="13">
        <v>10.220000000000001</v>
      </c>
      <c r="E152" s="13">
        <v>123188</v>
      </c>
      <c r="F152" s="15">
        <v>740</v>
      </c>
      <c r="G152" s="15">
        <v>7247</v>
      </c>
      <c r="H152" s="13">
        <v>-2.5099999999999998</v>
      </c>
      <c r="I152" s="13">
        <v>-3.83</v>
      </c>
    </row>
    <row r="153" spans="1:9">
      <c r="A153" s="13">
        <v>1931</v>
      </c>
      <c r="B153" s="15">
        <v>76.5</v>
      </c>
      <c r="C153" s="15">
        <v>834.9</v>
      </c>
      <c r="D153" s="13">
        <v>9.16</v>
      </c>
      <c r="E153" s="13">
        <v>124149</v>
      </c>
      <c r="F153" s="15">
        <v>616</v>
      </c>
      <c r="G153" s="15">
        <v>6725</v>
      </c>
      <c r="H153" s="13">
        <v>-8.8000000000000007</v>
      </c>
      <c r="I153" s="13">
        <v>-6.94</v>
      </c>
    </row>
    <row r="154" spans="1:9">
      <c r="A154" s="13">
        <v>1932</v>
      </c>
      <c r="B154" s="15">
        <v>58.7</v>
      </c>
      <c r="C154" s="15">
        <v>725.8</v>
      </c>
      <c r="D154" s="13">
        <v>8.09</v>
      </c>
      <c r="E154" s="13">
        <v>124949</v>
      </c>
      <c r="F154" s="15">
        <v>470</v>
      </c>
      <c r="G154" s="15">
        <v>5809</v>
      </c>
      <c r="H154" s="13">
        <v>-10.31</v>
      </c>
      <c r="I154" s="13">
        <v>-2.14</v>
      </c>
    </row>
    <row r="155" spans="1:9">
      <c r="A155" s="13">
        <v>1933</v>
      </c>
      <c r="B155" s="15">
        <v>56.4</v>
      </c>
      <c r="C155" s="15">
        <v>716.4</v>
      </c>
      <c r="D155" s="13">
        <v>7.87</v>
      </c>
      <c r="E155" s="13">
        <v>125690</v>
      </c>
      <c r="F155" s="15">
        <v>449</v>
      </c>
      <c r="G155" s="15">
        <v>5700</v>
      </c>
      <c r="H155" s="13">
        <v>-5.12</v>
      </c>
      <c r="I155" s="13">
        <v>-2.19</v>
      </c>
    </row>
    <row r="156" spans="1:9">
      <c r="A156" s="13">
        <v>1934</v>
      </c>
      <c r="B156" s="15">
        <v>66</v>
      </c>
      <c r="C156" s="15">
        <v>794.4</v>
      </c>
      <c r="D156" s="13">
        <v>8.31</v>
      </c>
      <c r="E156" s="13">
        <v>126485</v>
      </c>
      <c r="F156" s="15">
        <v>522</v>
      </c>
      <c r="G156" s="15">
        <v>6281</v>
      </c>
      <c r="H156" s="13">
        <v>3.32</v>
      </c>
      <c r="I156" s="13">
        <v>0</v>
      </c>
    </row>
    <row r="157" spans="1:9">
      <c r="B157" s="15"/>
      <c r="C157" s="15"/>
      <c r="F157" s="15"/>
      <c r="G157" s="15"/>
    </row>
    <row r="158" spans="1:9">
      <c r="B158" s="15"/>
      <c r="C158" s="15"/>
      <c r="F158" s="15"/>
      <c r="G158" s="15"/>
    </row>
    <row r="159" spans="1:9">
      <c r="B159" s="15"/>
      <c r="C159" s="15"/>
      <c r="F159" s="15"/>
      <c r="G159" s="15"/>
    </row>
    <row r="160" spans="1:9">
      <c r="B160" s="15"/>
      <c r="C160" s="15"/>
      <c r="F160" s="15"/>
      <c r="G160" s="15"/>
    </row>
    <row r="161" spans="2:7">
      <c r="B161" s="15"/>
      <c r="C161" s="15"/>
      <c r="F161" s="15"/>
      <c r="G161" s="15"/>
    </row>
    <row r="162" spans="2:7">
      <c r="B162" s="15"/>
      <c r="C162" s="15"/>
      <c r="F162" s="15"/>
      <c r="G162" s="15"/>
    </row>
    <row r="163" spans="2:7">
      <c r="B163" s="15"/>
      <c r="C163" s="15"/>
      <c r="F163" s="15"/>
      <c r="G163" s="15"/>
    </row>
    <row r="164" spans="2:7">
      <c r="B164" s="15"/>
      <c r="C164" s="15"/>
      <c r="F164" s="15"/>
      <c r="G164" s="15"/>
    </row>
    <row r="165" spans="2:7">
      <c r="B165" s="15"/>
      <c r="C165" s="15"/>
      <c r="F165" s="15"/>
      <c r="G165" s="15"/>
    </row>
    <row r="166" spans="2:7">
      <c r="B166" s="15"/>
      <c r="C166" s="15"/>
      <c r="F166" s="15"/>
      <c r="G166" s="15"/>
    </row>
    <row r="167" spans="2:7">
      <c r="B167" s="15"/>
      <c r="C167" s="15"/>
      <c r="F167" s="15"/>
      <c r="G167" s="15"/>
    </row>
    <row r="168" spans="2:7">
      <c r="B168" s="15"/>
      <c r="C168" s="15"/>
      <c r="F168" s="15"/>
      <c r="G168" s="15"/>
    </row>
    <row r="169" spans="2:7">
      <c r="B169" s="15"/>
      <c r="C169" s="15"/>
      <c r="F169" s="15"/>
      <c r="G169" s="15"/>
    </row>
    <row r="170" spans="2:7">
      <c r="B170" s="15"/>
      <c r="C170" s="15"/>
      <c r="F170" s="15"/>
      <c r="G170" s="15"/>
    </row>
    <row r="171" spans="2:7">
      <c r="B171" s="15"/>
      <c r="C171" s="15"/>
      <c r="F171" s="15"/>
      <c r="G171" s="15"/>
    </row>
    <row r="172" spans="2:7">
      <c r="B172" s="15"/>
      <c r="C172" s="15"/>
      <c r="F172" s="15"/>
      <c r="G172" s="15"/>
    </row>
    <row r="173" spans="2:7">
      <c r="B173" s="15"/>
      <c r="C173" s="15"/>
      <c r="F173" s="15"/>
      <c r="G173" s="15"/>
    </row>
    <row r="174" spans="2:7">
      <c r="B174" s="15"/>
      <c r="C174" s="15"/>
      <c r="F174" s="15"/>
      <c r="G174" s="15"/>
    </row>
    <row r="175" spans="2:7">
      <c r="B175" s="15"/>
      <c r="C175" s="15"/>
      <c r="F175" s="15"/>
      <c r="G175" s="15"/>
    </row>
    <row r="176" spans="2:7">
      <c r="B176" s="15"/>
      <c r="C176" s="15"/>
      <c r="F176" s="15"/>
      <c r="G176" s="15"/>
    </row>
    <row r="177" spans="2:7">
      <c r="B177" s="15"/>
      <c r="C177" s="15"/>
      <c r="F177" s="15"/>
      <c r="G177" s="15"/>
    </row>
    <row r="178" spans="2:7">
      <c r="B178" s="15"/>
      <c r="C178" s="15"/>
      <c r="F178" s="15"/>
      <c r="G178" s="15"/>
    </row>
    <row r="179" spans="2:7">
      <c r="B179" s="15"/>
      <c r="C179" s="15"/>
      <c r="F179" s="15"/>
      <c r="G179" s="15"/>
    </row>
    <row r="180" spans="2:7">
      <c r="B180" s="15"/>
      <c r="C180" s="15"/>
      <c r="F180" s="15"/>
      <c r="G180" s="15"/>
    </row>
    <row r="181" spans="2:7">
      <c r="B181" s="15"/>
      <c r="C181" s="15"/>
      <c r="F181" s="15"/>
      <c r="G181" s="15"/>
    </row>
    <row r="182" spans="2:7">
      <c r="B182" s="15"/>
      <c r="C182" s="15"/>
      <c r="F182" s="15"/>
      <c r="G182" s="15"/>
    </row>
    <row r="183" spans="2:7">
      <c r="B183" s="15"/>
      <c r="C183" s="15"/>
      <c r="F183" s="15"/>
      <c r="G183" s="15"/>
    </row>
    <row r="184" spans="2:7">
      <c r="B184" s="15"/>
      <c r="C184" s="15"/>
      <c r="F184" s="15"/>
      <c r="G184" s="15"/>
    </row>
    <row r="185" spans="2:7">
      <c r="B185" s="15"/>
      <c r="C185" s="15"/>
      <c r="F185" s="15"/>
      <c r="G185" s="15"/>
    </row>
    <row r="186" spans="2:7">
      <c r="B186" s="15"/>
      <c r="C186" s="15"/>
      <c r="F186" s="15"/>
      <c r="G186" s="15"/>
    </row>
    <row r="187" spans="2:7">
      <c r="B187" s="15"/>
      <c r="C187" s="15"/>
      <c r="F187" s="15"/>
      <c r="G187" s="15"/>
    </row>
    <row r="188" spans="2:7">
      <c r="B188" s="15"/>
      <c r="C188" s="15"/>
      <c r="F188" s="15"/>
      <c r="G188" s="15"/>
    </row>
    <row r="189" spans="2:7">
      <c r="B189" s="15"/>
      <c r="C189" s="15"/>
      <c r="F189" s="15"/>
      <c r="G189" s="15"/>
    </row>
    <row r="190" spans="2:7">
      <c r="B190" s="15"/>
      <c r="C190" s="15"/>
      <c r="F190" s="15"/>
      <c r="G190" s="15"/>
    </row>
    <row r="191" spans="2:7">
      <c r="B191" s="15"/>
      <c r="C191" s="15"/>
      <c r="F191" s="15"/>
      <c r="G191" s="15"/>
    </row>
    <row r="192" spans="2:7">
      <c r="B192" s="15"/>
      <c r="C192" s="15"/>
      <c r="F192" s="15"/>
      <c r="G192" s="15"/>
    </row>
    <row r="193" spans="2:7">
      <c r="B193" s="15"/>
      <c r="C193" s="15"/>
      <c r="F193" s="15"/>
      <c r="G193" s="15"/>
    </row>
    <row r="194" spans="2:7">
      <c r="B194" s="15"/>
      <c r="C194" s="15"/>
      <c r="F194" s="15"/>
      <c r="G194" s="15"/>
    </row>
    <row r="195" spans="2:7">
      <c r="B195" s="15"/>
      <c r="C195" s="15"/>
      <c r="F195" s="15"/>
      <c r="G195" s="15"/>
    </row>
    <row r="196" spans="2:7">
      <c r="B196" s="15"/>
      <c r="C196" s="15"/>
      <c r="F196" s="15"/>
      <c r="G196" s="15"/>
    </row>
    <row r="197" spans="2:7">
      <c r="B197" s="15"/>
      <c r="C197" s="15"/>
      <c r="F197" s="15"/>
      <c r="G197" s="15"/>
    </row>
    <row r="198" spans="2:7">
      <c r="B198" s="15"/>
      <c r="C198" s="15"/>
      <c r="F198" s="15"/>
      <c r="G198" s="15"/>
    </row>
    <row r="199" spans="2:7">
      <c r="B199" s="15"/>
      <c r="C199" s="15"/>
      <c r="F199" s="15"/>
      <c r="G199" s="15"/>
    </row>
    <row r="200" spans="2:7">
      <c r="B200" s="15"/>
      <c r="C200" s="15"/>
      <c r="F200" s="15"/>
      <c r="G200" s="15"/>
    </row>
    <row r="201" spans="2:7">
      <c r="B201" s="15"/>
      <c r="C201" s="15"/>
      <c r="F201" s="15"/>
      <c r="G201" s="15"/>
    </row>
    <row r="202" spans="2:7">
      <c r="B202" s="15"/>
      <c r="C202" s="15"/>
      <c r="F202" s="15"/>
      <c r="G202" s="15"/>
    </row>
    <row r="203" spans="2:7">
      <c r="B203" s="15"/>
      <c r="C203" s="15"/>
      <c r="F203" s="15"/>
      <c r="G203" s="15"/>
    </row>
    <row r="204" spans="2:7">
      <c r="B204" s="15"/>
      <c r="C204" s="15"/>
      <c r="F204" s="15"/>
      <c r="G204" s="15"/>
    </row>
    <row r="205" spans="2:7">
      <c r="B205" s="15"/>
      <c r="C205" s="15"/>
      <c r="F205" s="15"/>
      <c r="G205" s="15"/>
    </row>
    <row r="206" spans="2:7">
      <c r="B206" s="15"/>
      <c r="C206" s="15"/>
      <c r="F206" s="15"/>
      <c r="G206" s="15"/>
    </row>
    <row r="207" spans="2:7">
      <c r="B207" s="15"/>
      <c r="C207" s="15"/>
      <c r="F207" s="15"/>
      <c r="G207" s="15"/>
    </row>
    <row r="208" spans="2:7">
      <c r="B208" s="15"/>
      <c r="C208" s="15"/>
      <c r="F208" s="15"/>
      <c r="G208" s="15"/>
    </row>
    <row r="209" spans="2:7">
      <c r="B209" s="15"/>
      <c r="C209" s="15"/>
      <c r="F209" s="15"/>
      <c r="G209" s="15"/>
    </row>
    <row r="210" spans="2:7">
      <c r="B210" s="15"/>
      <c r="C210" s="15"/>
      <c r="F210" s="15"/>
      <c r="G210" s="15"/>
    </row>
    <row r="211" spans="2:7">
      <c r="B211" s="15"/>
      <c r="C211" s="15"/>
      <c r="F211" s="15"/>
      <c r="G211" s="15"/>
    </row>
    <row r="212" spans="2:7">
      <c r="B212" s="15"/>
      <c r="C212" s="15"/>
      <c r="F212" s="15"/>
      <c r="G212" s="15"/>
    </row>
    <row r="213" spans="2:7">
      <c r="B213" s="15"/>
      <c r="C213" s="15"/>
      <c r="F213" s="15"/>
      <c r="G213" s="15"/>
    </row>
    <row r="214" spans="2:7">
      <c r="B214" s="15"/>
      <c r="C214" s="15"/>
      <c r="F214" s="15"/>
      <c r="G214" s="15"/>
    </row>
    <row r="215" spans="2:7">
      <c r="B215" s="15"/>
      <c r="C215" s="15"/>
      <c r="F215" s="15"/>
      <c r="G215" s="15"/>
    </row>
    <row r="216" spans="2:7">
      <c r="B216" s="15"/>
      <c r="C216" s="15"/>
      <c r="F216" s="15"/>
      <c r="G216" s="15"/>
    </row>
    <row r="217" spans="2:7">
      <c r="B217" s="15"/>
      <c r="C217" s="15"/>
      <c r="F217" s="15"/>
      <c r="G217" s="15"/>
    </row>
    <row r="218" spans="2:7">
      <c r="B218" s="15"/>
      <c r="C218" s="15"/>
      <c r="F218" s="15"/>
      <c r="G218" s="15"/>
    </row>
    <row r="219" spans="2:7">
      <c r="B219" s="15"/>
      <c r="C219" s="15"/>
      <c r="F219" s="15"/>
      <c r="G219" s="15"/>
    </row>
    <row r="220" spans="2:7">
      <c r="B220" s="15"/>
      <c r="C220" s="15"/>
      <c r="F220" s="15"/>
      <c r="G220" s="15"/>
    </row>
    <row r="221" spans="2:7">
      <c r="B221" s="15"/>
      <c r="C221" s="15"/>
      <c r="F221" s="15"/>
      <c r="G221" s="15"/>
    </row>
    <row r="222" spans="2:7">
      <c r="B222" s="15"/>
      <c r="C222" s="15"/>
      <c r="F222" s="15"/>
      <c r="G222" s="15"/>
    </row>
    <row r="223" spans="2:7">
      <c r="B223" s="15"/>
      <c r="C223" s="15"/>
      <c r="F223" s="15"/>
      <c r="G223" s="15"/>
    </row>
    <row r="224" spans="2:7">
      <c r="B224" s="15"/>
      <c r="C224" s="15"/>
      <c r="F224" s="15"/>
      <c r="G224" s="15"/>
    </row>
    <row r="225" spans="2:7">
      <c r="B225" s="15"/>
      <c r="C225" s="15"/>
      <c r="F225" s="15"/>
      <c r="G225" s="15"/>
    </row>
    <row r="226" spans="2:7">
      <c r="B226" s="15"/>
      <c r="C226" s="15"/>
      <c r="F226" s="15"/>
      <c r="G226" s="15"/>
    </row>
    <row r="227" spans="2:7">
      <c r="B227" s="15"/>
      <c r="C227" s="15"/>
      <c r="F227" s="15"/>
      <c r="G227" s="15"/>
    </row>
    <row r="228" spans="2:7">
      <c r="B228" s="15"/>
      <c r="C228" s="15"/>
      <c r="F228" s="15"/>
      <c r="G228" s="15"/>
    </row>
    <row r="229" spans="2:7">
      <c r="B229" s="15"/>
      <c r="C229" s="15"/>
      <c r="F229" s="15"/>
      <c r="G229" s="15"/>
    </row>
    <row r="230" spans="2:7">
      <c r="B230" s="15"/>
      <c r="C230" s="15"/>
      <c r="F230" s="15"/>
      <c r="G230" s="15"/>
    </row>
    <row r="231" spans="2:7">
      <c r="B231" s="15"/>
      <c r="C231" s="15"/>
      <c r="F231" s="15"/>
      <c r="G231" s="15"/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A7" sqref="A7"/>
    </sheetView>
  </sheetViews>
  <sheetFormatPr defaultColWidth="11.5703125" defaultRowHeight="12.75"/>
  <sheetData>
    <row r="1" spans="1:10">
      <c r="A1" t="s">
        <v>46</v>
      </c>
    </row>
    <row r="2" spans="1:10">
      <c r="A2" t="s">
        <v>47</v>
      </c>
    </row>
    <row r="4" spans="1:10">
      <c r="A4" t="s">
        <v>48</v>
      </c>
    </row>
    <row r="5" spans="1:10">
      <c r="A5" t="s">
        <v>49</v>
      </c>
    </row>
    <row r="11" spans="1:10" ht="25.5">
      <c r="A11" s="3" t="s">
        <v>8</v>
      </c>
      <c r="B11" s="3" t="s">
        <v>77</v>
      </c>
      <c r="C11" s="3" t="s">
        <v>78</v>
      </c>
      <c r="D11" s="3" t="s">
        <v>79</v>
      </c>
      <c r="E11" s="3" t="s">
        <v>80</v>
      </c>
      <c r="F11" s="3" t="s">
        <v>81</v>
      </c>
      <c r="G11" s="3" t="s">
        <v>82</v>
      </c>
      <c r="H11" s="3" t="s">
        <v>83</v>
      </c>
      <c r="I11" s="3" t="s">
        <v>84</v>
      </c>
      <c r="J11" s="3" t="s">
        <v>85</v>
      </c>
    </row>
    <row r="12" spans="1:10">
      <c r="A12" t="s">
        <v>50</v>
      </c>
      <c r="B12">
        <v>1160</v>
      </c>
      <c r="C12">
        <v>1090</v>
      </c>
      <c r="D12">
        <v>70</v>
      </c>
      <c r="E12">
        <v>1160</v>
      </c>
      <c r="F12">
        <v>1090</v>
      </c>
      <c r="G12">
        <v>70</v>
      </c>
      <c r="H12" t="s">
        <v>31</v>
      </c>
      <c r="I12" t="s">
        <v>31</v>
      </c>
      <c r="J12" t="s">
        <v>31</v>
      </c>
    </row>
    <row r="13" spans="1:10">
      <c r="A13" t="s">
        <v>51</v>
      </c>
      <c r="B13">
        <v>14462</v>
      </c>
      <c r="C13">
        <v>15453</v>
      </c>
      <c r="D13">
        <v>-991</v>
      </c>
      <c r="E13">
        <v>14462</v>
      </c>
      <c r="F13">
        <v>15453</v>
      </c>
      <c r="G13">
        <v>-991</v>
      </c>
      <c r="H13" t="s">
        <v>31</v>
      </c>
      <c r="I13" t="s">
        <v>31</v>
      </c>
      <c r="J13" t="s">
        <v>31</v>
      </c>
    </row>
    <row r="14" spans="1:10">
      <c r="A14">
        <v>1901</v>
      </c>
      <c r="B14">
        <v>588</v>
      </c>
      <c r="C14">
        <v>525</v>
      </c>
      <c r="D14">
        <v>63</v>
      </c>
      <c r="E14">
        <v>588</v>
      </c>
      <c r="F14">
        <v>525</v>
      </c>
      <c r="G14">
        <v>63</v>
      </c>
      <c r="H14" t="s">
        <v>31</v>
      </c>
      <c r="I14" t="s">
        <v>31</v>
      </c>
      <c r="J14" t="s">
        <v>31</v>
      </c>
    </row>
    <row r="15" spans="1:10">
      <c r="A15">
        <v>1902</v>
      </c>
      <c r="B15">
        <v>562</v>
      </c>
      <c r="C15">
        <v>485</v>
      </c>
      <c r="D15">
        <v>77</v>
      </c>
      <c r="E15">
        <v>562</v>
      </c>
      <c r="F15">
        <v>485</v>
      </c>
      <c r="G15">
        <v>77</v>
      </c>
      <c r="H15" t="s">
        <v>31</v>
      </c>
      <c r="I15" t="s">
        <v>31</v>
      </c>
      <c r="J15" t="s">
        <v>31</v>
      </c>
    </row>
    <row r="16" spans="1:10">
      <c r="A16">
        <v>1903</v>
      </c>
      <c r="B16">
        <v>562</v>
      </c>
      <c r="C16">
        <v>517</v>
      </c>
      <c r="D16">
        <v>45</v>
      </c>
      <c r="E16">
        <v>562</v>
      </c>
      <c r="F16">
        <v>517</v>
      </c>
      <c r="G16">
        <v>45</v>
      </c>
      <c r="H16" t="s">
        <v>31</v>
      </c>
      <c r="I16" t="s">
        <v>31</v>
      </c>
      <c r="J16" t="s">
        <v>31</v>
      </c>
    </row>
    <row r="17" spans="1:10">
      <c r="A17">
        <v>1904</v>
      </c>
      <c r="B17">
        <v>541</v>
      </c>
      <c r="C17">
        <v>584</v>
      </c>
      <c r="D17">
        <v>-43</v>
      </c>
      <c r="E17">
        <v>541</v>
      </c>
      <c r="F17">
        <v>584</v>
      </c>
      <c r="G17">
        <v>-43</v>
      </c>
      <c r="H17" t="s">
        <v>31</v>
      </c>
      <c r="I17" t="s">
        <v>31</v>
      </c>
      <c r="J17" t="s">
        <v>31</v>
      </c>
    </row>
    <row r="18" spans="1:10">
      <c r="A18">
        <v>1905</v>
      </c>
      <c r="B18">
        <v>544</v>
      </c>
      <c r="C18">
        <v>567</v>
      </c>
      <c r="D18">
        <v>-23</v>
      </c>
      <c r="E18">
        <v>544</v>
      </c>
      <c r="F18">
        <v>567</v>
      </c>
      <c r="G18">
        <v>-23</v>
      </c>
      <c r="H18" t="s">
        <v>31</v>
      </c>
      <c r="I18" t="s">
        <v>31</v>
      </c>
      <c r="J18" t="s">
        <v>31</v>
      </c>
    </row>
    <row r="19" spans="1:10">
      <c r="A19">
        <v>1906</v>
      </c>
      <c r="B19">
        <v>595</v>
      </c>
      <c r="C19">
        <v>570</v>
      </c>
      <c r="D19">
        <v>25</v>
      </c>
      <c r="E19">
        <v>595</v>
      </c>
      <c r="F19">
        <v>570</v>
      </c>
      <c r="G19">
        <v>25</v>
      </c>
      <c r="H19" t="s">
        <v>31</v>
      </c>
      <c r="I19" t="s">
        <v>31</v>
      </c>
      <c r="J19" t="s">
        <v>31</v>
      </c>
    </row>
    <row r="20" spans="1:10">
      <c r="A20">
        <v>1907</v>
      </c>
      <c r="B20">
        <v>666</v>
      </c>
      <c r="C20">
        <v>579</v>
      </c>
      <c r="D20">
        <v>87</v>
      </c>
      <c r="E20">
        <v>666</v>
      </c>
      <c r="F20">
        <v>579</v>
      </c>
      <c r="G20">
        <v>87</v>
      </c>
      <c r="H20" t="s">
        <v>31</v>
      </c>
      <c r="I20" t="s">
        <v>31</v>
      </c>
      <c r="J20" t="s">
        <v>31</v>
      </c>
    </row>
    <row r="21" spans="1:10">
      <c r="A21">
        <v>1908</v>
      </c>
      <c r="B21">
        <v>602</v>
      </c>
      <c r="C21">
        <v>659</v>
      </c>
      <c r="D21">
        <v>-57</v>
      </c>
      <c r="E21">
        <v>602</v>
      </c>
      <c r="F21">
        <v>659</v>
      </c>
      <c r="G21">
        <v>-57</v>
      </c>
      <c r="H21" t="s">
        <v>31</v>
      </c>
      <c r="I21" t="s">
        <v>31</v>
      </c>
      <c r="J21" t="s">
        <v>31</v>
      </c>
    </row>
    <row r="22" spans="1:10">
      <c r="A22">
        <v>1909</v>
      </c>
      <c r="B22">
        <v>604</v>
      </c>
      <c r="C22">
        <v>694</v>
      </c>
      <c r="D22">
        <v>-89</v>
      </c>
      <c r="E22">
        <v>604</v>
      </c>
      <c r="F22">
        <v>694</v>
      </c>
      <c r="G22">
        <v>-89</v>
      </c>
      <c r="H22" t="s">
        <v>31</v>
      </c>
      <c r="I22" t="s">
        <v>31</v>
      </c>
      <c r="J22" t="s">
        <v>31</v>
      </c>
    </row>
    <row r="23" spans="1:10">
      <c r="A23">
        <v>1910</v>
      </c>
      <c r="B23">
        <v>676</v>
      </c>
      <c r="C23">
        <v>694</v>
      </c>
      <c r="D23">
        <v>-18</v>
      </c>
      <c r="E23">
        <v>676</v>
      </c>
      <c r="F23">
        <v>694</v>
      </c>
      <c r="G23">
        <v>-18</v>
      </c>
      <c r="H23" t="s">
        <v>31</v>
      </c>
      <c r="I23" t="s">
        <v>31</v>
      </c>
      <c r="J23" t="s">
        <v>31</v>
      </c>
    </row>
    <row r="24" spans="1:10">
      <c r="A24">
        <v>1911</v>
      </c>
      <c r="B24">
        <v>702</v>
      </c>
      <c r="C24">
        <v>691</v>
      </c>
      <c r="D24">
        <v>11</v>
      </c>
      <c r="E24">
        <v>702</v>
      </c>
      <c r="F24">
        <v>691</v>
      </c>
      <c r="G24">
        <v>11</v>
      </c>
      <c r="H24" t="s">
        <v>31</v>
      </c>
      <c r="I24" t="s">
        <v>31</v>
      </c>
      <c r="J24" t="s">
        <v>31</v>
      </c>
    </row>
    <row r="25" spans="1:10">
      <c r="A25">
        <v>1912</v>
      </c>
      <c r="B25">
        <v>693</v>
      </c>
      <c r="C25">
        <v>690</v>
      </c>
      <c r="D25">
        <v>3</v>
      </c>
      <c r="E25">
        <v>693</v>
      </c>
      <c r="F25">
        <v>690</v>
      </c>
      <c r="G25">
        <v>3</v>
      </c>
      <c r="H25" t="s">
        <v>31</v>
      </c>
      <c r="I25" t="s">
        <v>31</v>
      </c>
      <c r="J25" t="s">
        <v>31</v>
      </c>
    </row>
    <row r="26" spans="1:10">
      <c r="A26">
        <v>1913</v>
      </c>
      <c r="B26">
        <v>714</v>
      </c>
      <c r="C26">
        <v>715</v>
      </c>
      <c r="D26">
        <v>-0.5</v>
      </c>
      <c r="E26">
        <v>714</v>
      </c>
      <c r="F26">
        <v>715</v>
      </c>
      <c r="G26">
        <v>-0.5</v>
      </c>
      <c r="H26" t="s">
        <v>31</v>
      </c>
      <c r="I26" t="s">
        <v>31</v>
      </c>
      <c r="J26" t="s">
        <v>31</v>
      </c>
    </row>
    <row r="27" spans="1:10">
      <c r="A27">
        <v>1914</v>
      </c>
      <c r="B27">
        <v>725</v>
      </c>
      <c r="C27">
        <v>726</v>
      </c>
      <c r="D27">
        <v>-0.5</v>
      </c>
      <c r="E27">
        <v>725</v>
      </c>
      <c r="F27">
        <v>726</v>
      </c>
      <c r="G27">
        <v>-0.5</v>
      </c>
      <c r="H27" t="s">
        <v>31</v>
      </c>
      <c r="I27" t="s">
        <v>31</v>
      </c>
      <c r="J27" t="s">
        <v>31</v>
      </c>
    </row>
    <row r="28" spans="1:10">
      <c r="A28">
        <v>1915</v>
      </c>
      <c r="B28">
        <v>683</v>
      </c>
      <c r="C28">
        <v>746</v>
      </c>
      <c r="D28">
        <v>-63</v>
      </c>
      <c r="E28">
        <v>683</v>
      </c>
      <c r="F28">
        <v>746</v>
      </c>
      <c r="G28">
        <v>-63</v>
      </c>
      <c r="H28" t="s">
        <v>31</v>
      </c>
      <c r="I28" t="s">
        <v>31</v>
      </c>
      <c r="J28" t="s">
        <v>31</v>
      </c>
    </row>
    <row r="29" spans="1:10">
      <c r="A29">
        <v>1916</v>
      </c>
      <c r="B29">
        <v>761</v>
      </c>
      <c r="C29">
        <v>713</v>
      </c>
      <c r="D29">
        <v>48</v>
      </c>
      <c r="E29">
        <v>761</v>
      </c>
      <c r="F29">
        <v>713</v>
      </c>
      <c r="G29">
        <v>48</v>
      </c>
      <c r="H29" t="s">
        <v>31</v>
      </c>
      <c r="I29" t="s">
        <v>31</v>
      </c>
      <c r="J29" t="s">
        <v>31</v>
      </c>
    </row>
    <row r="30" spans="1:10">
      <c r="A30">
        <v>1917</v>
      </c>
      <c r="B30">
        <v>1101</v>
      </c>
      <c r="C30">
        <v>1954</v>
      </c>
      <c r="D30">
        <v>-853</v>
      </c>
      <c r="E30">
        <v>1101</v>
      </c>
      <c r="F30">
        <v>1954</v>
      </c>
      <c r="G30">
        <v>-853</v>
      </c>
      <c r="H30" t="s">
        <v>31</v>
      </c>
      <c r="I30" t="s">
        <v>31</v>
      </c>
      <c r="J30" t="s">
        <v>31</v>
      </c>
    </row>
    <row r="31" spans="1:10">
      <c r="A31">
        <v>1918</v>
      </c>
      <c r="B31">
        <v>3645</v>
      </c>
      <c r="C31">
        <v>12677</v>
      </c>
      <c r="D31">
        <v>-9032</v>
      </c>
      <c r="E31">
        <v>3645</v>
      </c>
      <c r="F31">
        <v>12677</v>
      </c>
      <c r="G31">
        <v>-9032</v>
      </c>
      <c r="H31" t="s">
        <v>31</v>
      </c>
      <c r="I31" t="s">
        <v>31</v>
      </c>
      <c r="J31" t="s">
        <v>31</v>
      </c>
    </row>
    <row r="32" spans="1:10">
      <c r="A32">
        <v>1919</v>
      </c>
      <c r="B32">
        <v>5130</v>
      </c>
      <c r="C32">
        <v>18493</v>
      </c>
      <c r="D32">
        <v>-13363</v>
      </c>
      <c r="E32">
        <v>5130</v>
      </c>
      <c r="F32">
        <v>18493</v>
      </c>
      <c r="G32">
        <v>-13363</v>
      </c>
      <c r="H32" t="s">
        <v>31</v>
      </c>
      <c r="I32" t="s">
        <v>31</v>
      </c>
      <c r="J32" t="s">
        <v>31</v>
      </c>
    </row>
    <row r="33" spans="1:10">
      <c r="A33">
        <v>1920</v>
      </c>
      <c r="B33">
        <v>6649</v>
      </c>
      <c r="C33">
        <v>6358</v>
      </c>
      <c r="D33">
        <v>291</v>
      </c>
      <c r="E33">
        <v>6649</v>
      </c>
      <c r="F33">
        <v>6358</v>
      </c>
      <c r="G33">
        <v>291</v>
      </c>
      <c r="H33" t="s">
        <v>31</v>
      </c>
      <c r="I33" t="s">
        <v>31</v>
      </c>
      <c r="J33" t="s">
        <v>31</v>
      </c>
    </row>
    <row r="34" spans="1:10">
      <c r="A34">
        <v>1921</v>
      </c>
      <c r="B34">
        <v>5571</v>
      </c>
      <c r="C34">
        <v>5062</v>
      </c>
      <c r="D34">
        <v>509</v>
      </c>
      <c r="E34">
        <v>5571</v>
      </c>
      <c r="F34">
        <v>5062</v>
      </c>
      <c r="G34">
        <v>509</v>
      </c>
      <c r="H34" t="s">
        <v>31</v>
      </c>
      <c r="I34" t="s">
        <v>31</v>
      </c>
      <c r="J34" t="s">
        <v>31</v>
      </c>
    </row>
    <row r="35" spans="1:10">
      <c r="A35">
        <v>1922</v>
      </c>
      <c r="B35">
        <v>4026</v>
      </c>
      <c r="C35">
        <v>3289</v>
      </c>
      <c r="D35">
        <v>736</v>
      </c>
      <c r="E35">
        <v>4026</v>
      </c>
      <c r="F35">
        <v>3289</v>
      </c>
      <c r="G35">
        <v>736</v>
      </c>
      <c r="H35" t="s">
        <v>31</v>
      </c>
      <c r="I35" t="s">
        <v>31</v>
      </c>
      <c r="J35" t="s">
        <v>31</v>
      </c>
    </row>
    <row r="36" spans="1:10">
      <c r="A36">
        <v>1923</v>
      </c>
      <c r="B36">
        <v>3853</v>
      </c>
      <c r="C36">
        <v>3140</v>
      </c>
      <c r="D36">
        <v>713</v>
      </c>
      <c r="E36">
        <v>3853</v>
      </c>
      <c r="F36">
        <v>3140</v>
      </c>
      <c r="G36">
        <v>713</v>
      </c>
      <c r="H36" t="s">
        <v>31</v>
      </c>
      <c r="I36" t="s">
        <v>31</v>
      </c>
      <c r="J36" t="s">
        <v>31</v>
      </c>
    </row>
    <row r="37" spans="1:10">
      <c r="A37">
        <v>1924</v>
      </c>
      <c r="B37">
        <v>3871</v>
      </c>
      <c r="C37">
        <v>2908</v>
      </c>
      <c r="D37">
        <v>963</v>
      </c>
      <c r="E37">
        <v>3871</v>
      </c>
      <c r="F37">
        <v>2908</v>
      </c>
      <c r="G37">
        <v>963</v>
      </c>
      <c r="H37" t="s">
        <v>31</v>
      </c>
      <c r="I37" t="s">
        <v>31</v>
      </c>
      <c r="J37" t="s">
        <v>31</v>
      </c>
    </row>
    <row r="38" spans="1:10">
      <c r="A38">
        <v>1925</v>
      </c>
      <c r="B38">
        <v>3641</v>
      </c>
      <c r="C38">
        <v>2924</v>
      </c>
      <c r="D38">
        <v>717</v>
      </c>
      <c r="E38">
        <v>3641</v>
      </c>
      <c r="F38">
        <v>2924</v>
      </c>
      <c r="G38">
        <v>717</v>
      </c>
      <c r="H38" t="s">
        <v>31</v>
      </c>
      <c r="I38" t="s">
        <v>31</v>
      </c>
      <c r="J38" t="s">
        <v>31</v>
      </c>
    </row>
    <row r="39" spans="1:10">
      <c r="A39">
        <v>1926</v>
      </c>
      <c r="B39">
        <v>3795</v>
      </c>
      <c r="C39">
        <v>2930</v>
      </c>
      <c r="D39">
        <v>865</v>
      </c>
      <c r="E39">
        <v>3795</v>
      </c>
      <c r="F39">
        <v>2930</v>
      </c>
      <c r="G39">
        <v>865</v>
      </c>
      <c r="H39" t="s">
        <v>31</v>
      </c>
      <c r="I39" t="s">
        <v>31</v>
      </c>
      <c r="J39" t="s">
        <v>31</v>
      </c>
    </row>
    <row r="40" spans="1:10">
      <c r="A40">
        <v>1927</v>
      </c>
      <c r="B40">
        <v>4013</v>
      </c>
      <c r="C40">
        <v>2857</v>
      </c>
      <c r="D40">
        <v>1155</v>
      </c>
      <c r="E40">
        <v>4013</v>
      </c>
      <c r="F40">
        <v>2857</v>
      </c>
      <c r="G40">
        <v>1155</v>
      </c>
      <c r="H40" t="s">
        <v>31</v>
      </c>
      <c r="I40" t="s">
        <v>31</v>
      </c>
      <c r="J40" t="s">
        <v>31</v>
      </c>
    </row>
    <row r="41" spans="1:10">
      <c r="A41">
        <v>1928</v>
      </c>
      <c r="B41">
        <v>3900</v>
      </c>
      <c r="C41">
        <v>2961</v>
      </c>
      <c r="D41">
        <v>939</v>
      </c>
      <c r="E41">
        <v>3900</v>
      </c>
      <c r="F41">
        <v>2961</v>
      </c>
      <c r="G41">
        <v>939</v>
      </c>
      <c r="H41" t="s">
        <v>31</v>
      </c>
      <c r="I41" t="s">
        <v>31</v>
      </c>
      <c r="J41" t="s">
        <v>31</v>
      </c>
    </row>
    <row r="42" spans="1:10">
      <c r="A42">
        <v>1929</v>
      </c>
      <c r="B42">
        <v>3862</v>
      </c>
      <c r="C42">
        <v>3127</v>
      </c>
      <c r="D42">
        <v>734</v>
      </c>
      <c r="E42">
        <v>3862</v>
      </c>
      <c r="F42">
        <v>3127</v>
      </c>
      <c r="G42">
        <v>734</v>
      </c>
      <c r="H42" t="s">
        <v>31</v>
      </c>
      <c r="I42" t="s">
        <v>31</v>
      </c>
      <c r="J42" t="s">
        <v>31</v>
      </c>
    </row>
    <row r="43" spans="1:10">
      <c r="A43">
        <v>1930</v>
      </c>
      <c r="B43">
        <v>4058</v>
      </c>
      <c r="C43">
        <v>3320</v>
      </c>
      <c r="D43">
        <v>738</v>
      </c>
      <c r="E43">
        <v>4058</v>
      </c>
      <c r="F43">
        <v>3320</v>
      </c>
      <c r="G43">
        <v>738</v>
      </c>
      <c r="H43" t="s">
        <v>31</v>
      </c>
      <c r="I43" t="s">
        <v>31</v>
      </c>
      <c r="J43" t="s">
        <v>31</v>
      </c>
    </row>
    <row r="44" spans="1:10">
      <c r="A44">
        <v>1931</v>
      </c>
      <c r="B44">
        <v>3116</v>
      </c>
      <c r="C44">
        <v>3577</v>
      </c>
      <c r="D44">
        <v>-462</v>
      </c>
      <c r="E44">
        <v>3116</v>
      </c>
      <c r="F44">
        <v>3577</v>
      </c>
      <c r="G44">
        <v>-462</v>
      </c>
      <c r="H44" t="s">
        <v>31</v>
      </c>
      <c r="I44" t="s">
        <v>31</v>
      </c>
      <c r="J44" t="s">
        <v>31</v>
      </c>
    </row>
    <row r="45" spans="1:10">
      <c r="A45">
        <v>1932</v>
      </c>
      <c r="B45">
        <v>1924</v>
      </c>
      <c r="C45">
        <v>4659</v>
      </c>
      <c r="D45">
        <v>-2735</v>
      </c>
      <c r="E45">
        <v>1924</v>
      </c>
      <c r="F45">
        <v>4659</v>
      </c>
      <c r="G45">
        <v>-2735</v>
      </c>
      <c r="H45" t="s">
        <v>31</v>
      </c>
      <c r="I45" t="s">
        <v>31</v>
      </c>
      <c r="J45" t="s">
        <v>31</v>
      </c>
    </row>
    <row r="46" spans="1:10">
      <c r="A46">
        <v>1933</v>
      </c>
      <c r="B46">
        <v>1997</v>
      </c>
      <c r="C46">
        <v>4598</v>
      </c>
      <c r="D46">
        <v>-2602</v>
      </c>
      <c r="E46">
        <v>1997</v>
      </c>
      <c r="F46">
        <v>4598</v>
      </c>
      <c r="G46">
        <v>-2602</v>
      </c>
      <c r="H46" t="s">
        <v>31</v>
      </c>
      <c r="I46" t="s">
        <v>31</v>
      </c>
      <c r="J46" t="s">
        <v>31</v>
      </c>
    </row>
    <row r="47" spans="1:10">
      <c r="A47">
        <v>1934</v>
      </c>
      <c r="B47">
        <v>2955</v>
      </c>
      <c r="C47">
        <v>6541</v>
      </c>
      <c r="D47">
        <v>-3586</v>
      </c>
      <c r="E47">
        <v>2955</v>
      </c>
      <c r="F47">
        <v>6541</v>
      </c>
      <c r="G47">
        <v>-3586</v>
      </c>
      <c r="H47" t="s">
        <v>31</v>
      </c>
      <c r="I47" t="s">
        <v>31</v>
      </c>
      <c r="J47" t="s">
        <v>31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H132"/>
  <sheetViews>
    <sheetView workbookViewId="0">
      <selection activeCell="A12" sqref="A12"/>
    </sheetView>
  </sheetViews>
  <sheetFormatPr defaultColWidth="10.7109375" defaultRowHeight="12.75"/>
  <cols>
    <col min="1" max="2" width="10.7109375" style="13"/>
    <col min="3" max="3" width="13.28515625" style="13" customWidth="1"/>
    <col min="4" max="4" width="21.5703125" style="13" customWidth="1"/>
    <col min="5" max="9" width="10.7109375" style="13"/>
    <col min="10" max="10" width="10.140625" style="13" customWidth="1"/>
    <col min="11" max="16384" width="10.7109375" style="13"/>
  </cols>
  <sheetData>
    <row r="1" spans="1:8">
      <c r="A1" s="13" t="s">
        <v>63</v>
      </c>
    </row>
    <row r="2" spans="1:8">
      <c r="A2" s="13" t="s">
        <v>64</v>
      </c>
    </row>
    <row r="3" spans="1:8">
      <c r="A3" s="13" t="s">
        <v>65</v>
      </c>
    </row>
    <row r="4" spans="1:8">
      <c r="A4" s="13" t="s">
        <v>66</v>
      </c>
    </row>
    <row r="5" spans="1:8">
      <c r="A5" s="13" t="s">
        <v>67</v>
      </c>
    </row>
    <row r="6" spans="1:8">
      <c r="A6" s="13" t="s">
        <v>68</v>
      </c>
    </row>
    <row r="7" spans="1:8">
      <c r="A7" s="13" t="s">
        <v>69</v>
      </c>
    </row>
    <row r="8" spans="1:8">
      <c r="A8" s="13" t="s">
        <v>70</v>
      </c>
    </row>
    <row r="9" spans="1:8">
      <c r="A9" s="13" t="s">
        <v>71</v>
      </c>
      <c r="B9" s="12"/>
      <c r="C9" s="12"/>
    </row>
    <row r="10" spans="1:8">
      <c r="A10" s="13" t="s">
        <v>72</v>
      </c>
      <c r="B10" s="12"/>
      <c r="C10" s="12"/>
    </row>
    <row r="11" spans="1:8">
      <c r="A11" s="12"/>
      <c r="B11" s="12"/>
      <c r="C11" s="12"/>
    </row>
    <row r="12" spans="1:8">
      <c r="A12" s="12"/>
      <c r="B12" s="12"/>
      <c r="C12" s="12"/>
      <c r="H12" s="12"/>
    </row>
    <row r="13" spans="1:8">
      <c r="A13" s="12"/>
      <c r="B13" s="12"/>
      <c r="C13" s="12"/>
    </row>
    <row r="14" spans="1:8">
      <c r="A14" s="12"/>
      <c r="B14" s="12"/>
      <c r="C14" s="12"/>
    </row>
    <row r="15" spans="1:8">
      <c r="A15" s="12"/>
      <c r="B15" s="12"/>
      <c r="C15" s="12"/>
    </row>
    <row r="16" spans="1:8">
      <c r="A16" s="12"/>
      <c r="B16" s="12"/>
      <c r="C16" s="12"/>
    </row>
    <row r="17" spans="1:4">
      <c r="A17" s="12"/>
      <c r="B17" s="12"/>
      <c r="C17" s="12"/>
    </row>
    <row r="18" spans="1:4">
      <c r="A18" s="12"/>
      <c r="B18" s="12"/>
      <c r="C18" s="12"/>
    </row>
    <row r="19" spans="1:4">
      <c r="A19" s="13" t="s">
        <v>8</v>
      </c>
      <c r="B19" s="13" t="s">
        <v>73</v>
      </c>
      <c r="C19" s="13" t="s">
        <v>74</v>
      </c>
      <c r="D19" s="13" t="s">
        <v>75</v>
      </c>
    </row>
    <row r="20" spans="1:4">
      <c r="A20" s="13">
        <v>1914</v>
      </c>
      <c r="B20" s="13">
        <v>8</v>
      </c>
      <c r="C20" s="16">
        <f t="shared" ref="C20:C51" si="0">DATE(A20,B20,15)</f>
        <v>5341</v>
      </c>
      <c r="D20" s="13">
        <v>1</v>
      </c>
    </row>
    <row r="21" spans="1:4">
      <c r="A21" s="13">
        <v>1914</v>
      </c>
      <c r="B21" s="13">
        <v>9</v>
      </c>
      <c r="C21" s="16">
        <f t="shared" si="0"/>
        <v>5372</v>
      </c>
      <c r="D21" s="13">
        <v>1</v>
      </c>
    </row>
    <row r="22" spans="1:4">
      <c r="A22" s="13">
        <v>1914</v>
      </c>
      <c r="B22" s="13">
        <v>10</v>
      </c>
      <c r="C22" s="16">
        <f t="shared" si="0"/>
        <v>5402</v>
      </c>
      <c r="D22" s="13">
        <v>1.04</v>
      </c>
    </row>
    <row r="23" spans="1:4">
      <c r="A23" s="13">
        <v>1914</v>
      </c>
      <c r="B23" s="13">
        <v>11</v>
      </c>
      <c r="C23" s="16">
        <f t="shared" si="0"/>
        <v>5433</v>
      </c>
      <c r="D23" s="13">
        <v>1.1000000000000001</v>
      </c>
    </row>
    <row r="24" spans="1:4">
      <c r="A24" s="13">
        <v>1914</v>
      </c>
      <c r="B24" s="13">
        <v>12</v>
      </c>
      <c r="C24" s="16">
        <f t="shared" si="0"/>
        <v>5463</v>
      </c>
      <c r="D24" s="13">
        <v>1.07</v>
      </c>
    </row>
    <row r="25" spans="1:4">
      <c r="A25" s="13">
        <v>1915</v>
      </c>
      <c r="B25" s="13">
        <v>1</v>
      </c>
      <c r="C25" s="16">
        <f t="shared" si="0"/>
        <v>5494</v>
      </c>
      <c r="D25" s="13">
        <v>1.1000000000000001</v>
      </c>
    </row>
    <row r="26" spans="1:4">
      <c r="A26" s="13">
        <v>1915</v>
      </c>
      <c r="B26" s="13">
        <v>2</v>
      </c>
      <c r="C26" s="16">
        <f t="shared" si="0"/>
        <v>5525</v>
      </c>
      <c r="D26" s="13">
        <v>1.1200000000000001</v>
      </c>
    </row>
    <row r="27" spans="1:4">
      <c r="A27" s="13">
        <v>1915</v>
      </c>
      <c r="B27" s="13">
        <v>3</v>
      </c>
      <c r="C27" s="16">
        <f t="shared" si="0"/>
        <v>5553</v>
      </c>
      <c r="D27" s="13">
        <v>1.1499999999999999</v>
      </c>
    </row>
    <row r="28" spans="1:4">
      <c r="A28" s="13">
        <v>1915</v>
      </c>
      <c r="B28" s="13">
        <v>4</v>
      </c>
      <c r="C28" s="16">
        <f t="shared" si="0"/>
        <v>5584</v>
      </c>
      <c r="D28" s="13">
        <v>1.1599999999999999</v>
      </c>
    </row>
    <row r="29" spans="1:4">
      <c r="A29" s="13">
        <v>1915</v>
      </c>
      <c r="B29" s="13">
        <v>5</v>
      </c>
      <c r="C29" s="16">
        <f t="shared" si="0"/>
        <v>5614</v>
      </c>
      <c r="D29" s="13">
        <v>1.1499999999999999</v>
      </c>
    </row>
    <row r="30" spans="1:4">
      <c r="A30" s="13">
        <v>1915</v>
      </c>
      <c r="B30" s="13">
        <v>6</v>
      </c>
      <c r="C30" s="16">
        <f t="shared" si="0"/>
        <v>5645</v>
      </c>
      <c r="D30" s="13">
        <v>1.1599999999999999</v>
      </c>
    </row>
    <row r="31" spans="1:4">
      <c r="A31" s="13">
        <v>1915</v>
      </c>
      <c r="B31" s="13">
        <v>7</v>
      </c>
      <c r="C31" s="16">
        <f t="shared" si="0"/>
        <v>5675</v>
      </c>
      <c r="D31" s="13">
        <v>1.17</v>
      </c>
    </row>
    <row r="32" spans="1:4">
      <c r="A32" s="13">
        <v>1915</v>
      </c>
      <c r="B32" s="13">
        <v>8</v>
      </c>
      <c r="C32" s="16">
        <f t="shared" si="0"/>
        <v>5706</v>
      </c>
      <c r="D32" s="13">
        <v>1.17</v>
      </c>
    </row>
    <row r="33" spans="1:4">
      <c r="A33" s="13">
        <v>1915</v>
      </c>
      <c r="B33" s="13">
        <v>9</v>
      </c>
      <c r="C33" s="16">
        <f t="shared" si="0"/>
        <v>5737</v>
      </c>
      <c r="D33" s="13">
        <v>1.1499999999999999</v>
      </c>
    </row>
    <row r="34" spans="1:4">
      <c r="A34" s="13">
        <v>1915</v>
      </c>
      <c r="B34" s="13">
        <v>10</v>
      </c>
      <c r="C34" s="16">
        <f t="shared" si="0"/>
        <v>5767</v>
      </c>
      <c r="D34" s="13">
        <v>1.1599999999999999</v>
      </c>
    </row>
    <row r="35" spans="1:4">
      <c r="A35" s="13">
        <v>1915</v>
      </c>
      <c r="B35" s="13">
        <v>11</v>
      </c>
      <c r="C35" s="16">
        <f t="shared" si="0"/>
        <v>5798</v>
      </c>
      <c r="D35" s="13">
        <v>1.18</v>
      </c>
    </row>
    <row r="36" spans="1:4">
      <c r="A36" s="13">
        <v>1915</v>
      </c>
      <c r="B36" s="13">
        <v>12</v>
      </c>
      <c r="C36" s="16">
        <f t="shared" si="0"/>
        <v>5828</v>
      </c>
      <c r="D36" s="13">
        <v>1.23</v>
      </c>
    </row>
    <row r="37" spans="1:4">
      <c r="A37" s="13">
        <v>1916</v>
      </c>
      <c r="B37" s="13">
        <v>1</v>
      </c>
      <c r="C37" s="16">
        <f t="shared" si="0"/>
        <v>5859</v>
      </c>
      <c r="D37" s="13">
        <v>1.27</v>
      </c>
    </row>
    <row r="38" spans="1:4">
      <c r="A38" s="13">
        <v>1916</v>
      </c>
      <c r="B38" s="13">
        <v>2</v>
      </c>
      <c r="C38" s="16">
        <f t="shared" si="0"/>
        <v>5890</v>
      </c>
      <c r="D38" s="13">
        <v>1.28</v>
      </c>
    </row>
    <row r="39" spans="1:4">
      <c r="A39" s="13">
        <v>1916</v>
      </c>
      <c r="B39" s="13">
        <v>3</v>
      </c>
      <c r="C39" s="16">
        <f t="shared" si="0"/>
        <v>5919</v>
      </c>
      <c r="D39" s="13">
        <v>1.32</v>
      </c>
    </row>
    <row r="40" spans="1:4">
      <c r="A40" s="13">
        <v>1916</v>
      </c>
      <c r="B40" s="13">
        <v>4</v>
      </c>
      <c r="C40" s="16">
        <f t="shared" si="0"/>
        <v>5950</v>
      </c>
      <c r="D40" s="13">
        <v>1.3</v>
      </c>
    </row>
    <row r="41" spans="1:4">
      <c r="A41" s="13">
        <v>1916</v>
      </c>
      <c r="B41" s="13">
        <v>5</v>
      </c>
      <c r="C41" s="16">
        <f t="shared" si="0"/>
        <v>5980</v>
      </c>
      <c r="D41" s="13">
        <v>1.24</v>
      </c>
    </row>
    <row r="42" spans="1:4">
      <c r="A42" s="13">
        <v>1916</v>
      </c>
      <c r="B42" s="13">
        <v>6</v>
      </c>
      <c r="C42" s="16">
        <f t="shared" si="0"/>
        <v>6011</v>
      </c>
      <c r="D42" s="13">
        <v>1.26</v>
      </c>
    </row>
    <row r="43" spans="1:4">
      <c r="A43" s="13">
        <v>1916</v>
      </c>
      <c r="B43" s="13">
        <v>7</v>
      </c>
      <c r="C43" s="16">
        <f t="shared" si="0"/>
        <v>6041</v>
      </c>
      <c r="D43" s="13">
        <v>1.31</v>
      </c>
    </row>
    <row r="44" spans="1:4">
      <c r="A44" s="13">
        <v>1916</v>
      </c>
      <c r="B44" s="13">
        <v>8</v>
      </c>
      <c r="C44" s="16">
        <f t="shared" si="0"/>
        <v>6072</v>
      </c>
      <c r="D44" s="13">
        <v>1.33</v>
      </c>
    </row>
    <row r="45" spans="1:4">
      <c r="A45" s="13">
        <v>1916</v>
      </c>
      <c r="B45" s="13">
        <v>9</v>
      </c>
      <c r="C45" s="16">
        <f t="shared" si="0"/>
        <v>6103</v>
      </c>
      <c r="D45" s="13">
        <v>1.37</v>
      </c>
    </row>
    <row r="46" spans="1:4">
      <c r="A46" s="13">
        <v>1916</v>
      </c>
      <c r="B46" s="13">
        <v>10</v>
      </c>
      <c r="C46" s="16">
        <f t="shared" si="0"/>
        <v>6133</v>
      </c>
      <c r="D46" s="13">
        <v>1.36</v>
      </c>
    </row>
    <row r="47" spans="1:4">
      <c r="A47" s="13">
        <v>1916</v>
      </c>
      <c r="B47" s="13">
        <v>11</v>
      </c>
      <c r="C47" s="16">
        <f t="shared" si="0"/>
        <v>6164</v>
      </c>
      <c r="D47" s="13">
        <v>1.38</v>
      </c>
    </row>
    <row r="48" spans="1:4">
      <c r="A48" s="13">
        <v>1916</v>
      </c>
      <c r="B48" s="13">
        <v>12</v>
      </c>
      <c r="C48" s="16">
        <f t="shared" si="0"/>
        <v>6194</v>
      </c>
      <c r="D48" s="13">
        <v>1.36</v>
      </c>
    </row>
    <row r="49" spans="1:4">
      <c r="A49" s="13">
        <v>1917</v>
      </c>
      <c r="B49" s="13">
        <v>1</v>
      </c>
      <c r="C49" s="16">
        <f t="shared" si="0"/>
        <v>6225</v>
      </c>
      <c r="D49" s="13">
        <v>1.38</v>
      </c>
    </row>
    <row r="50" spans="1:4">
      <c r="A50" s="13">
        <v>1917</v>
      </c>
      <c r="B50" s="13">
        <v>2</v>
      </c>
      <c r="C50" s="16">
        <f t="shared" si="0"/>
        <v>6256</v>
      </c>
      <c r="D50" s="13">
        <v>1.4</v>
      </c>
    </row>
    <row r="51" spans="1:4">
      <c r="A51" s="13">
        <v>1917</v>
      </c>
      <c r="B51" s="13">
        <v>3</v>
      </c>
      <c r="C51" s="16">
        <f t="shared" si="0"/>
        <v>6284</v>
      </c>
      <c r="D51" s="13">
        <v>1.39</v>
      </c>
    </row>
    <row r="52" spans="1:4">
      <c r="A52" s="13">
        <v>1917</v>
      </c>
      <c r="B52" s="13">
        <v>4</v>
      </c>
      <c r="C52" s="16">
        <f t="shared" ref="C52:C83" si="1">DATE(A52,B52,15)</f>
        <v>6315</v>
      </c>
      <c r="D52" s="13">
        <v>1.54</v>
      </c>
    </row>
    <row r="53" spans="1:4">
      <c r="A53" s="13">
        <v>1917</v>
      </c>
      <c r="B53" s="13">
        <v>5</v>
      </c>
      <c r="C53" s="16">
        <f t="shared" si="1"/>
        <v>6345</v>
      </c>
      <c r="D53" s="13">
        <v>1.56</v>
      </c>
    </row>
    <row r="54" spans="1:4">
      <c r="A54" s="13">
        <v>1917</v>
      </c>
      <c r="B54" s="13">
        <v>6</v>
      </c>
      <c r="C54" s="16">
        <f t="shared" si="1"/>
        <v>6376</v>
      </c>
      <c r="D54" s="13">
        <v>1.69</v>
      </c>
    </row>
    <row r="55" spans="1:4">
      <c r="A55" s="13">
        <v>1917</v>
      </c>
      <c r="B55" s="13">
        <v>7</v>
      </c>
      <c r="C55" s="16">
        <f t="shared" si="1"/>
        <v>6406</v>
      </c>
      <c r="D55" s="13">
        <v>1.7000000000000002</v>
      </c>
    </row>
    <row r="56" spans="1:4">
      <c r="A56" s="13">
        <v>1917</v>
      </c>
      <c r="B56" s="13">
        <v>8</v>
      </c>
      <c r="C56" s="16">
        <f t="shared" si="1"/>
        <v>6437</v>
      </c>
      <c r="D56" s="13">
        <v>1.7000000000000002</v>
      </c>
    </row>
    <row r="57" spans="1:4">
      <c r="A57" s="13">
        <v>1917</v>
      </c>
      <c r="B57" s="13">
        <v>9</v>
      </c>
      <c r="C57" s="16">
        <f t="shared" si="1"/>
        <v>6468</v>
      </c>
      <c r="D57" s="13">
        <v>1.72</v>
      </c>
    </row>
    <row r="58" spans="1:4">
      <c r="A58" s="13">
        <v>1917</v>
      </c>
      <c r="B58" s="13">
        <v>10</v>
      </c>
      <c r="C58" s="16">
        <f t="shared" si="1"/>
        <v>6498</v>
      </c>
      <c r="D58" s="13">
        <v>1.74</v>
      </c>
    </row>
    <row r="59" spans="1:4">
      <c r="A59" s="13">
        <v>1917</v>
      </c>
      <c r="B59" s="13">
        <v>11</v>
      </c>
      <c r="C59" s="16">
        <f t="shared" si="1"/>
        <v>6529</v>
      </c>
      <c r="D59" s="13">
        <v>1.65</v>
      </c>
    </row>
    <row r="60" spans="1:4">
      <c r="A60" s="13">
        <v>1917</v>
      </c>
      <c r="B60" s="13">
        <v>12</v>
      </c>
      <c r="C60" s="16">
        <f t="shared" si="1"/>
        <v>6559</v>
      </c>
      <c r="D60" s="13">
        <v>1.35</v>
      </c>
    </row>
    <row r="61" spans="1:4">
      <c r="A61" s="13">
        <v>1918</v>
      </c>
      <c r="B61" s="13">
        <v>1</v>
      </c>
      <c r="C61" s="16">
        <f t="shared" si="1"/>
        <v>6590</v>
      </c>
      <c r="D61" s="13">
        <v>1.24</v>
      </c>
    </row>
    <row r="62" spans="1:4">
      <c r="A62" s="13">
        <v>1918</v>
      </c>
      <c r="B62" s="13">
        <v>2</v>
      </c>
      <c r="C62" s="16">
        <f t="shared" si="1"/>
        <v>6621</v>
      </c>
      <c r="D62" s="13">
        <v>1.26</v>
      </c>
    </row>
    <row r="63" spans="1:4">
      <c r="A63" s="13">
        <v>1918</v>
      </c>
      <c r="B63" s="13">
        <v>3</v>
      </c>
      <c r="C63" s="16">
        <f t="shared" si="1"/>
        <v>6649</v>
      </c>
      <c r="D63" s="13">
        <v>1.24</v>
      </c>
    </row>
    <row r="64" spans="1:4">
      <c r="A64" s="13">
        <v>1918</v>
      </c>
      <c r="B64" s="13">
        <v>4</v>
      </c>
      <c r="C64" s="16">
        <f t="shared" si="1"/>
        <v>6680</v>
      </c>
      <c r="D64" s="13">
        <v>1.22</v>
      </c>
    </row>
    <row r="65" spans="1:4">
      <c r="A65" s="13">
        <v>1918</v>
      </c>
      <c r="B65" s="13">
        <v>5</v>
      </c>
      <c r="C65" s="16">
        <f t="shared" si="1"/>
        <v>6710</v>
      </c>
      <c r="D65" s="13">
        <v>1.22</v>
      </c>
    </row>
    <row r="66" spans="1:4">
      <c r="A66" s="13">
        <v>1918</v>
      </c>
      <c r="B66" s="13">
        <v>6</v>
      </c>
      <c r="C66" s="16">
        <f t="shared" si="1"/>
        <v>6741</v>
      </c>
      <c r="D66" s="13">
        <v>1.28</v>
      </c>
    </row>
    <row r="67" spans="1:4">
      <c r="A67" s="13">
        <v>1918</v>
      </c>
      <c r="B67" s="13">
        <v>7</v>
      </c>
      <c r="C67" s="16">
        <f t="shared" si="1"/>
        <v>6771</v>
      </c>
      <c r="D67" s="13">
        <v>1.38</v>
      </c>
    </row>
    <row r="68" spans="1:4">
      <c r="A68" s="13">
        <v>1918</v>
      </c>
      <c r="B68" s="13">
        <v>8</v>
      </c>
      <c r="C68" s="16">
        <f t="shared" si="1"/>
        <v>6802</v>
      </c>
      <c r="D68" s="13">
        <v>1.45</v>
      </c>
    </row>
    <row r="69" spans="1:4">
      <c r="A69" s="13">
        <v>1918</v>
      </c>
      <c r="B69" s="13">
        <v>9</v>
      </c>
      <c r="C69" s="16">
        <f t="shared" si="1"/>
        <v>6833</v>
      </c>
      <c r="D69" s="13">
        <v>1.57</v>
      </c>
    </row>
    <row r="70" spans="1:4">
      <c r="A70" s="13">
        <v>1918</v>
      </c>
      <c r="B70" s="13">
        <v>10</v>
      </c>
      <c r="C70" s="16">
        <f t="shared" si="1"/>
        <v>6863</v>
      </c>
      <c r="D70" s="13">
        <v>1.57</v>
      </c>
    </row>
    <row r="71" spans="1:4">
      <c r="A71" s="13">
        <v>1918</v>
      </c>
      <c r="B71" s="13">
        <v>11</v>
      </c>
      <c r="C71" s="16">
        <f t="shared" si="1"/>
        <v>6894</v>
      </c>
      <c r="D71" s="13">
        <v>1.77</v>
      </c>
    </row>
    <row r="72" spans="1:4">
      <c r="A72" s="13">
        <v>1918</v>
      </c>
      <c r="B72" s="13">
        <v>12</v>
      </c>
      <c r="C72" s="16">
        <f t="shared" si="1"/>
        <v>6924</v>
      </c>
      <c r="D72" s="13">
        <v>1.97</v>
      </c>
    </row>
    <row r="73" spans="1:4">
      <c r="A73" s="13">
        <v>1919</v>
      </c>
      <c r="B73" s="13">
        <v>1</v>
      </c>
      <c r="C73" s="16">
        <f t="shared" si="1"/>
        <v>6955</v>
      </c>
      <c r="D73" s="13">
        <v>1.9500000000000002</v>
      </c>
    </row>
    <row r="74" spans="1:4">
      <c r="A74" s="13">
        <v>1919</v>
      </c>
      <c r="B74" s="13">
        <v>2</v>
      </c>
      <c r="C74" s="16">
        <f t="shared" si="1"/>
        <v>6986</v>
      </c>
      <c r="D74" s="13">
        <v>2.17</v>
      </c>
    </row>
    <row r="75" spans="1:4">
      <c r="A75" s="13">
        <v>1919</v>
      </c>
      <c r="B75" s="13">
        <v>3</v>
      </c>
      <c r="C75" s="16">
        <f t="shared" si="1"/>
        <v>7014</v>
      </c>
      <c r="D75" s="13">
        <v>2.4700000000000002</v>
      </c>
    </row>
    <row r="76" spans="1:4">
      <c r="A76" s="13">
        <v>1919</v>
      </c>
      <c r="B76" s="13">
        <v>4</v>
      </c>
      <c r="C76" s="16">
        <f t="shared" si="1"/>
        <v>7045</v>
      </c>
      <c r="D76" s="13">
        <v>3</v>
      </c>
    </row>
    <row r="77" spans="1:4">
      <c r="A77" s="13">
        <v>1919</v>
      </c>
      <c r="B77" s="13">
        <v>5</v>
      </c>
      <c r="C77" s="16">
        <f t="shared" si="1"/>
        <v>7075</v>
      </c>
      <c r="D77" s="13">
        <v>3.6</v>
      </c>
    </row>
    <row r="78" spans="1:4">
      <c r="A78" s="13">
        <v>1919</v>
      </c>
      <c r="B78" s="13">
        <v>6</v>
      </c>
      <c r="C78" s="16">
        <f t="shared" si="1"/>
        <v>7106</v>
      </c>
      <c r="D78" s="13">
        <v>3.34</v>
      </c>
    </row>
    <row r="79" spans="1:4">
      <c r="A79" s="13">
        <v>1919</v>
      </c>
      <c r="B79" s="13">
        <v>7</v>
      </c>
      <c r="C79" s="16">
        <f t="shared" si="1"/>
        <v>7136</v>
      </c>
      <c r="D79" s="13">
        <v>3.59</v>
      </c>
    </row>
    <row r="80" spans="1:4">
      <c r="A80" s="13">
        <v>1919</v>
      </c>
      <c r="B80" s="13">
        <v>8</v>
      </c>
      <c r="C80" s="16">
        <f t="shared" si="1"/>
        <v>7167</v>
      </c>
      <c r="D80" s="13">
        <v>4.4800000000000004</v>
      </c>
    </row>
    <row r="81" spans="1:4">
      <c r="A81" s="13">
        <v>1919</v>
      </c>
      <c r="B81" s="13">
        <v>9</v>
      </c>
      <c r="C81" s="16">
        <f t="shared" si="1"/>
        <v>7198</v>
      </c>
      <c r="D81" s="13">
        <v>5.73</v>
      </c>
    </row>
    <row r="82" spans="1:4">
      <c r="A82" s="13">
        <v>1919</v>
      </c>
      <c r="B82" s="13">
        <v>10</v>
      </c>
      <c r="C82" s="16">
        <f t="shared" si="1"/>
        <v>7228</v>
      </c>
      <c r="D82" s="13">
        <v>6.39</v>
      </c>
    </row>
    <row r="83" spans="1:4">
      <c r="A83" s="13">
        <v>1919</v>
      </c>
      <c r="B83" s="13">
        <v>11</v>
      </c>
      <c r="C83" s="16">
        <f t="shared" si="1"/>
        <v>7259</v>
      </c>
      <c r="D83" s="13">
        <v>9.1199999999999992</v>
      </c>
    </row>
    <row r="84" spans="1:4">
      <c r="A84" s="13">
        <v>1919</v>
      </c>
      <c r="B84" s="13">
        <v>12</v>
      </c>
      <c r="C84" s="16">
        <f t="shared" ref="C84:C115" si="2">DATE(A84,B84,15)</f>
        <v>7289</v>
      </c>
      <c r="D84" s="13">
        <v>11.14</v>
      </c>
    </row>
    <row r="85" spans="1:4">
      <c r="A85" s="13">
        <v>1920</v>
      </c>
      <c r="B85" s="13">
        <v>1</v>
      </c>
      <c r="C85" s="16">
        <f t="shared" si="2"/>
        <v>7320</v>
      </c>
      <c r="D85" s="13">
        <v>15.4</v>
      </c>
    </row>
    <row r="86" spans="1:4">
      <c r="A86" s="13">
        <v>1920</v>
      </c>
      <c r="B86" s="13">
        <v>2</v>
      </c>
      <c r="C86" s="16">
        <f t="shared" si="2"/>
        <v>7351</v>
      </c>
      <c r="D86" s="13">
        <v>23.6</v>
      </c>
    </row>
    <row r="87" spans="1:4">
      <c r="A87" s="13">
        <v>1920</v>
      </c>
      <c r="B87" s="13">
        <v>3</v>
      </c>
      <c r="C87" s="16">
        <f t="shared" si="2"/>
        <v>7380</v>
      </c>
      <c r="D87" s="13">
        <v>20</v>
      </c>
    </row>
    <row r="88" spans="1:4">
      <c r="A88" s="13">
        <v>1920</v>
      </c>
      <c r="B88" s="13">
        <v>4</v>
      </c>
      <c r="C88" s="16">
        <f t="shared" si="2"/>
        <v>7411</v>
      </c>
      <c r="D88" s="13">
        <v>14.2</v>
      </c>
    </row>
    <row r="89" spans="1:4">
      <c r="A89" s="13">
        <v>1920</v>
      </c>
      <c r="B89" s="13">
        <v>5</v>
      </c>
      <c r="C89" s="16">
        <f t="shared" si="2"/>
        <v>7441</v>
      </c>
      <c r="D89" s="13">
        <v>11.1</v>
      </c>
    </row>
    <row r="90" spans="1:4">
      <c r="A90" s="13">
        <v>1920</v>
      </c>
      <c r="B90" s="13">
        <v>6</v>
      </c>
      <c r="C90" s="16">
        <f t="shared" si="2"/>
        <v>7472</v>
      </c>
      <c r="D90" s="13">
        <v>9.3000000000000007</v>
      </c>
    </row>
    <row r="91" spans="1:4">
      <c r="A91" s="13">
        <v>1920</v>
      </c>
      <c r="B91" s="13">
        <v>7</v>
      </c>
      <c r="C91" s="16">
        <f t="shared" si="2"/>
        <v>7502</v>
      </c>
      <c r="D91" s="13">
        <v>9.4</v>
      </c>
    </row>
    <row r="92" spans="1:4">
      <c r="A92" s="13">
        <v>1920</v>
      </c>
      <c r="B92" s="13">
        <v>8</v>
      </c>
      <c r="C92" s="16">
        <f t="shared" si="2"/>
        <v>7533</v>
      </c>
      <c r="D92" s="13">
        <v>11.4</v>
      </c>
    </row>
    <row r="93" spans="1:4">
      <c r="A93" s="13">
        <v>1920</v>
      </c>
      <c r="B93" s="13">
        <v>9</v>
      </c>
      <c r="C93" s="16">
        <f t="shared" si="2"/>
        <v>7564</v>
      </c>
      <c r="D93" s="13">
        <v>13.8</v>
      </c>
    </row>
    <row r="94" spans="1:4">
      <c r="A94" s="13">
        <v>1920</v>
      </c>
      <c r="B94" s="13">
        <v>10</v>
      </c>
      <c r="C94" s="16">
        <f t="shared" si="2"/>
        <v>7594</v>
      </c>
      <c r="D94" s="13">
        <v>16.2</v>
      </c>
    </row>
    <row r="95" spans="1:4">
      <c r="A95" s="13">
        <v>1920</v>
      </c>
      <c r="B95" s="13">
        <v>11</v>
      </c>
      <c r="C95" s="16">
        <f t="shared" si="2"/>
        <v>7625</v>
      </c>
      <c r="D95" s="13">
        <v>18.399999999999999</v>
      </c>
    </row>
    <row r="96" spans="1:4">
      <c r="A96" s="13">
        <v>1920</v>
      </c>
      <c r="B96" s="13">
        <v>12</v>
      </c>
      <c r="C96" s="16">
        <f t="shared" si="2"/>
        <v>7655</v>
      </c>
      <c r="D96" s="13">
        <v>17.399999999999999</v>
      </c>
    </row>
    <row r="97" spans="1:4">
      <c r="A97" s="13">
        <v>1921</v>
      </c>
      <c r="B97" s="13">
        <v>1</v>
      </c>
      <c r="C97" s="16">
        <f t="shared" si="2"/>
        <v>7686</v>
      </c>
      <c r="D97" s="13">
        <v>15.5</v>
      </c>
    </row>
    <row r="98" spans="1:4">
      <c r="A98" s="13">
        <v>1921</v>
      </c>
      <c r="B98" s="13">
        <v>2</v>
      </c>
      <c r="C98" s="16">
        <f t="shared" si="2"/>
        <v>7717</v>
      </c>
      <c r="D98" s="13">
        <v>14.6</v>
      </c>
    </row>
    <row r="99" spans="1:4">
      <c r="A99" s="13">
        <v>1921</v>
      </c>
      <c r="B99" s="13">
        <v>3</v>
      </c>
      <c r="C99" s="16">
        <f t="shared" si="2"/>
        <v>7745</v>
      </c>
      <c r="D99" s="13">
        <v>14.9</v>
      </c>
    </row>
    <row r="100" spans="1:4">
      <c r="A100" s="13">
        <v>1921</v>
      </c>
      <c r="B100" s="13">
        <v>4</v>
      </c>
      <c r="C100" s="16">
        <f t="shared" si="2"/>
        <v>7776</v>
      </c>
      <c r="D100" s="13">
        <v>15.1</v>
      </c>
    </row>
    <row r="101" spans="1:4">
      <c r="A101" s="13">
        <v>1921</v>
      </c>
      <c r="B101" s="13">
        <v>5</v>
      </c>
      <c r="C101" s="16">
        <f t="shared" si="2"/>
        <v>7806</v>
      </c>
      <c r="D101" s="13">
        <v>14.8</v>
      </c>
    </row>
    <row r="102" spans="1:4">
      <c r="A102" s="13">
        <v>1921</v>
      </c>
      <c r="B102" s="13">
        <v>6</v>
      </c>
      <c r="C102" s="16">
        <f t="shared" si="2"/>
        <v>7837</v>
      </c>
      <c r="D102" s="13">
        <v>16.5</v>
      </c>
    </row>
    <row r="103" spans="1:4">
      <c r="A103" s="13">
        <v>1921</v>
      </c>
      <c r="B103" s="13">
        <v>7</v>
      </c>
      <c r="C103" s="16">
        <f t="shared" si="2"/>
        <v>7867</v>
      </c>
      <c r="D103" s="13">
        <v>18.3</v>
      </c>
    </row>
    <row r="104" spans="1:4">
      <c r="A104" s="13">
        <v>1921</v>
      </c>
      <c r="B104" s="13">
        <v>8</v>
      </c>
      <c r="C104" s="16">
        <f t="shared" si="2"/>
        <v>7898</v>
      </c>
      <c r="D104" s="13">
        <v>20.100000000000001</v>
      </c>
    </row>
    <row r="105" spans="1:4">
      <c r="A105" s="13">
        <v>1921</v>
      </c>
      <c r="B105" s="13">
        <v>9</v>
      </c>
      <c r="C105" s="16">
        <f t="shared" si="2"/>
        <v>7929</v>
      </c>
      <c r="D105" s="13">
        <v>25</v>
      </c>
    </row>
    <row r="106" spans="1:4">
      <c r="A106" s="13">
        <v>1921</v>
      </c>
      <c r="B106" s="13">
        <v>10</v>
      </c>
      <c r="C106" s="16">
        <f t="shared" si="2"/>
        <v>7959</v>
      </c>
      <c r="D106" s="13">
        <v>35.799999999999997</v>
      </c>
    </row>
    <row r="107" spans="1:4">
      <c r="A107" s="13">
        <v>1921</v>
      </c>
      <c r="B107" s="13">
        <v>11</v>
      </c>
      <c r="C107" s="16">
        <f t="shared" si="2"/>
        <v>7990</v>
      </c>
      <c r="D107" s="13">
        <v>62.6</v>
      </c>
    </row>
    <row r="108" spans="1:4">
      <c r="A108" s="13">
        <v>1921</v>
      </c>
      <c r="B108" s="13">
        <v>12</v>
      </c>
      <c r="C108" s="16">
        <f t="shared" si="2"/>
        <v>8020</v>
      </c>
      <c r="D108" s="13">
        <v>45.7</v>
      </c>
    </row>
    <row r="109" spans="1:4">
      <c r="A109" s="13">
        <v>1922</v>
      </c>
      <c r="B109" s="13">
        <v>1</v>
      </c>
      <c r="C109" s="16">
        <f t="shared" si="2"/>
        <v>8051</v>
      </c>
      <c r="D109" s="13">
        <v>45.7</v>
      </c>
    </row>
    <row r="110" spans="1:4">
      <c r="A110" s="13">
        <v>1922</v>
      </c>
      <c r="B110" s="13">
        <v>2</v>
      </c>
      <c r="C110" s="16">
        <f t="shared" si="2"/>
        <v>8082</v>
      </c>
      <c r="D110" s="13">
        <v>49.5</v>
      </c>
    </row>
    <row r="111" spans="1:4">
      <c r="A111" s="13">
        <v>1922</v>
      </c>
      <c r="B111" s="13">
        <v>3</v>
      </c>
      <c r="C111" s="16">
        <f t="shared" si="2"/>
        <v>8110</v>
      </c>
      <c r="D111" s="13">
        <v>67.7</v>
      </c>
    </row>
    <row r="112" spans="1:4">
      <c r="A112" s="13">
        <v>1922</v>
      </c>
      <c r="B112" s="13">
        <v>4</v>
      </c>
      <c r="C112" s="16">
        <f t="shared" si="2"/>
        <v>8141</v>
      </c>
      <c r="D112" s="13">
        <v>69.3</v>
      </c>
    </row>
    <row r="113" spans="1:4">
      <c r="A113" s="13">
        <v>1922</v>
      </c>
      <c r="B113" s="13">
        <v>5</v>
      </c>
      <c r="C113" s="16">
        <f t="shared" si="2"/>
        <v>8171</v>
      </c>
      <c r="D113" s="13">
        <v>69.099999999999994</v>
      </c>
    </row>
    <row r="114" spans="1:4">
      <c r="A114" s="13">
        <v>1922</v>
      </c>
      <c r="B114" s="13">
        <v>6</v>
      </c>
      <c r="C114" s="16">
        <f t="shared" si="2"/>
        <v>8202</v>
      </c>
      <c r="D114" s="13">
        <v>75.599999999999994</v>
      </c>
    </row>
    <row r="115" spans="1:4">
      <c r="A115" s="13">
        <v>1922</v>
      </c>
      <c r="B115" s="13">
        <v>7</v>
      </c>
      <c r="C115" s="16">
        <f t="shared" si="2"/>
        <v>8232</v>
      </c>
      <c r="D115" s="13">
        <v>117.5</v>
      </c>
    </row>
    <row r="116" spans="1:4">
      <c r="A116" s="13">
        <v>1922</v>
      </c>
      <c r="B116" s="13">
        <v>8</v>
      </c>
      <c r="C116" s="16">
        <f t="shared" ref="C116:C132" si="3">DATE(A116,B116,15)</f>
        <v>8263</v>
      </c>
      <c r="D116" s="13">
        <v>270.3</v>
      </c>
    </row>
    <row r="117" spans="1:4">
      <c r="A117" s="13">
        <v>1922</v>
      </c>
      <c r="B117" s="13">
        <v>9</v>
      </c>
      <c r="C117" s="16">
        <f t="shared" si="3"/>
        <v>8294</v>
      </c>
      <c r="D117" s="13">
        <v>349.2</v>
      </c>
    </row>
    <row r="118" spans="1:4">
      <c r="A118" s="13">
        <v>1922</v>
      </c>
      <c r="B118" s="13">
        <v>10</v>
      </c>
      <c r="C118" s="16">
        <f t="shared" si="3"/>
        <v>8324</v>
      </c>
      <c r="D118" s="13">
        <v>757.7</v>
      </c>
    </row>
    <row r="119" spans="1:4">
      <c r="A119" s="13">
        <v>1922</v>
      </c>
      <c r="B119" s="13">
        <v>11</v>
      </c>
      <c r="C119" s="16">
        <f t="shared" si="3"/>
        <v>8355</v>
      </c>
      <c r="D119" s="13">
        <v>1711.1</v>
      </c>
    </row>
    <row r="120" spans="1:4">
      <c r="A120" s="13">
        <v>1922</v>
      </c>
      <c r="B120" s="13">
        <v>12</v>
      </c>
      <c r="C120" s="16">
        <f t="shared" si="3"/>
        <v>8385</v>
      </c>
      <c r="D120" s="13">
        <v>1807.8</v>
      </c>
    </row>
    <row r="121" spans="1:4">
      <c r="A121" s="13">
        <v>1923</v>
      </c>
      <c r="B121" s="13">
        <v>1</v>
      </c>
      <c r="C121" s="16">
        <f t="shared" si="3"/>
        <v>8416</v>
      </c>
      <c r="D121" s="13">
        <v>4281</v>
      </c>
    </row>
    <row r="122" spans="1:4">
      <c r="A122" s="13">
        <v>1923</v>
      </c>
      <c r="B122" s="13">
        <v>2</v>
      </c>
      <c r="C122" s="16">
        <f t="shared" si="3"/>
        <v>8447</v>
      </c>
      <c r="D122" s="13">
        <v>6650</v>
      </c>
    </row>
    <row r="123" spans="1:4">
      <c r="A123" s="13">
        <v>1923</v>
      </c>
      <c r="B123" s="13">
        <v>3</v>
      </c>
      <c r="C123" s="16">
        <f t="shared" si="3"/>
        <v>8475</v>
      </c>
      <c r="D123" s="13">
        <v>5047</v>
      </c>
    </row>
    <row r="124" spans="1:4">
      <c r="A124" s="13">
        <v>1923</v>
      </c>
      <c r="B124" s="13">
        <v>4</v>
      </c>
      <c r="C124" s="16">
        <f t="shared" si="3"/>
        <v>8506</v>
      </c>
      <c r="D124" s="13">
        <v>5825</v>
      </c>
    </row>
    <row r="125" spans="1:4">
      <c r="A125" s="13">
        <v>1923</v>
      </c>
      <c r="B125" s="13">
        <v>5</v>
      </c>
      <c r="C125" s="16">
        <f t="shared" si="3"/>
        <v>8536</v>
      </c>
      <c r="D125" s="13">
        <v>11355</v>
      </c>
    </row>
    <row r="126" spans="1:4">
      <c r="A126" s="13">
        <v>1923</v>
      </c>
      <c r="B126" s="13">
        <v>6</v>
      </c>
      <c r="C126" s="16">
        <f t="shared" si="3"/>
        <v>8567</v>
      </c>
      <c r="D126" s="13">
        <v>26202</v>
      </c>
    </row>
    <row r="127" spans="1:4">
      <c r="A127" s="13">
        <v>1923</v>
      </c>
      <c r="B127" s="13">
        <v>7</v>
      </c>
      <c r="C127" s="16">
        <f t="shared" si="3"/>
        <v>8597</v>
      </c>
      <c r="D127" s="13">
        <v>84186</v>
      </c>
    </row>
    <row r="128" spans="1:4">
      <c r="A128" s="13">
        <v>1923</v>
      </c>
      <c r="B128" s="13">
        <v>8</v>
      </c>
      <c r="C128" s="16">
        <f t="shared" si="3"/>
        <v>8628</v>
      </c>
      <c r="D128" s="13">
        <v>1100632</v>
      </c>
    </row>
    <row r="129" spans="1:4">
      <c r="A129" s="13">
        <v>1923</v>
      </c>
      <c r="B129" s="13">
        <v>9</v>
      </c>
      <c r="C129" s="16">
        <f t="shared" si="3"/>
        <v>8659</v>
      </c>
      <c r="D129" s="13">
        <v>2350000</v>
      </c>
    </row>
    <row r="130" spans="1:4">
      <c r="A130" s="13">
        <v>1923</v>
      </c>
      <c r="B130" s="13">
        <v>10</v>
      </c>
      <c r="C130" s="16">
        <f t="shared" si="3"/>
        <v>8689</v>
      </c>
      <c r="D130" s="13">
        <v>6100000000</v>
      </c>
    </row>
    <row r="131" spans="1:4">
      <c r="A131" s="13">
        <v>1923</v>
      </c>
      <c r="B131" s="13">
        <v>11</v>
      </c>
      <c r="C131" s="16">
        <f t="shared" si="3"/>
        <v>8720</v>
      </c>
      <c r="D131" s="13">
        <v>522299999999.99994</v>
      </c>
    </row>
    <row r="132" spans="1:4">
      <c r="A132" s="13">
        <v>1923</v>
      </c>
      <c r="B132" s="13">
        <v>12</v>
      </c>
      <c r="C132" s="16">
        <f t="shared" si="3"/>
        <v>8750</v>
      </c>
      <c r="D132" s="13">
        <v>1000000000000</v>
      </c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59"/>
  <sheetViews>
    <sheetView workbookViewId="0">
      <selection activeCell="A6" sqref="A6"/>
    </sheetView>
  </sheetViews>
  <sheetFormatPr defaultColWidth="11.5703125" defaultRowHeight="12.75"/>
  <sheetData>
    <row r="1" spans="1:16">
      <c r="A1" t="s">
        <v>10</v>
      </c>
    </row>
    <row r="2" spans="1:16">
      <c r="A2" t="s">
        <v>11</v>
      </c>
    </row>
    <row r="3" spans="1:16">
      <c r="A3" t="s">
        <v>12</v>
      </c>
    </row>
    <row r="5" spans="1:16">
      <c r="A5" t="s">
        <v>13</v>
      </c>
    </row>
    <row r="8" spans="1:16">
      <c r="A8" t="s">
        <v>14</v>
      </c>
    </row>
    <row r="9" spans="1:16">
      <c r="A9" t="s">
        <v>15</v>
      </c>
    </row>
    <row r="11" spans="1:16">
      <c r="A11" t="s">
        <v>92</v>
      </c>
      <c r="B11">
        <v>62</v>
      </c>
      <c r="C11">
        <v>63</v>
      </c>
      <c r="D11">
        <v>64</v>
      </c>
      <c r="E11">
        <v>65</v>
      </c>
      <c r="F11" s="2">
        <v>66</v>
      </c>
      <c r="G11">
        <v>67</v>
      </c>
      <c r="H11">
        <v>68</v>
      </c>
      <c r="I11">
        <v>69</v>
      </c>
      <c r="J11">
        <v>70</v>
      </c>
      <c r="K11">
        <v>71</v>
      </c>
      <c r="L11">
        <v>72</v>
      </c>
      <c r="M11">
        <v>73</v>
      </c>
      <c r="N11">
        <v>74</v>
      </c>
      <c r="O11">
        <v>75</v>
      </c>
      <c r="P11">
        <v>76</v>
      </c>
    </row>
    <row r="12" spans="1:16">
      <c r="A12" t="s">
        <v>8</v>
      </c>
      <c r="B12" t="s">
        <v>16</v>
      </c>
      <c r="C12" t="s">
        <v>17</v>
      </c>
      <c r="D12" t="s">
        <v>18</v>
      </c>
      <c r="E12" t="s">
        <v>19</v>
      </c>
      <c r="F12" s="2" t="s">
        <v>20</v>
      </c>
      <c r="G12" t="s">
        <v>21</v>
      </c>
      <c r="H12" t="s">
        <v>22</v>
      </c>
      <c r="I12" t="s">
        <v>23</v>
      </c>
      <c r="J12" t="s">
        <v>24</v>
      </c>
      <c r="K12" t="s">
        <v>25</v>
      </c>
      <c r="L12" t="s">
        <v>26</v>
      </c>
      <c r="M12" t="s">
        <v>27</v>
      </c>
      <c r="N12" t="s">
        <v>28</v>
      </c>
      <c r="O12" t="s">
        <v>29</v>
      </c>
      <c r="P12" t="s">
        <v>30</v>
      </c>
    </row>
    <row r="13" spans="1:16">
      <c r="A13">
        <v>1934</v>
      </c>
      <c r="B13">
        <v>51267</v>
      </c>
      <c r="C13">
        <v>49.3</v>
      </c>
      <c r="D13">
        <v>41474</v>
      </c>
      <c r="E13">
        <v>9761</v>
      </c>
      <c r="F13" s="2">
        <v>10855</v>
      </c>
      <c r="G13">
        <v>177</v>
      </c>
      <c r="H13">
        <v>794</v>
      </c>
      <c r="I13">
        <v>9179</v>
      </c>
      <c r="J13">
        <v>1518</v>
      </c>
      <c r="K13">
        <v>1724</v>
      </c>
      <c r="L13">
        <v>883</v>
      </c>
      <c r="M13">
        <v>7097</v>
      </c>
      <c r="N13">
        <v>8416</v>
      </c>
      <c r="O13">
        <v>8158</v>
      </c>
      <c r="P13">
        <v>830</v>
      </c>
    </row>
    <row r="14" spans="1:16">
      <c r="A14">
        <v>1933</v>
      </c>
      <c r="B14">
        <v>50691</v>
      </c>
      <c r="C14">
        <v>49.3</v>
      </c>
      <c r="D14">
        <v>38827</v>
      </c>
      <c r="E14">
        <v>11842</v>
      </c>
      <c r="F14" s="2">
        <v>11027</v>
      </c>
      <c r="G14">
        <v>157</v>
      </c>
      <c r="H14">
        <v>677</v>
      </c>
      <c r="I14">
        <v>7979</v>
      </c>
      <c r="J14">
        <v>1114</v>
      </c>
      <c r="K14">
        <v>1656</v>
      </c>
      <c r="L14">
        <v>858</v>
      </c>
      <c r="M14">
        <v>6728</v>
      </c>
      <c r="N14">
        <v>7877</v>
      </c>
      <c r="O14">
        <v>7625</v>
      </c>
      <c r="P14">
        <v>753</v>
      </c>
    </row>
    <row r="15" spans="1:16">
      <c r="A15">
        <v>1932</v>
      </c>
      <c r="B15">
        <v>60132</v>
      </c>
      <c r="C15">
        <v>49.3</v>
      </c>
      <c r="D15">
        <v>38727</v>
      </c>
      <c r="E15">
        <v>11385</v>
      </c>
      <c r="F15" s="2">
        <v>11068</v>
      </c>
      <c r="G15">
        <v>138</v>
      </c>
      <c r="H15">
        <v>668</v>
      </c>
      <c r="I15">
        <v>7348</v>
      </c>
      <c r="J15">
        <v>1312</v>
      </c>
      <c r="K15">
        <v>1719</v>
      </c>
      <c r="L15">
        <v>932</v>
      </c>
      <c r="M15">
        <v>6779</v>
      </c>
      <c r="N15">
        <v>8014</v>
      </c>
      <c r="O15">
        <v>7760</v>
      </c>
      <c r="P15">
        <v>750</v>
      </c>
    </row>
    <row r="16" spans="1:16">
      <c r="A16">
        <v>1931</v>
      </c>
      <c r="B16">
        <v>49697</v>
      </c>
      <c r="C16">
        <v>49.4</v>
      </c>
      <c r="D16">
        <v>42530</v>
      </c>
      <c r="E16">
        <v>7037</v>
      </c>
      <c r="F16" s="2">
        <v>11157</v>
      </c>
      <c r="G16">
        <v>160</v>
      </c>
      <c r="H16">
        <v>825</v>
      </c>
      <c r="I16">
        <v>8423</v>
      </c>
      <c r="J16">
        <v>2225</v>
      </c>
      <c r="K16">
        <v>2006</v>
      </c>
      <c r="L16">
        <v>1041</v>
      </c>
      <c r="M16">
        <v>7300</v>
      </c>
      <c r="N16">
        <v>8543</v>
      </c>
      <c r="O16">
        <v>8283</v>
      </c>
      <c r="P16">
        <v>851</v>
      </c>
    </row>
    <row r="17" spans="1:16">
      <c r="A17">
        <v>1930</v>
      </c>
      <c r="B17">
        <v>49006</v>
      </c>
      <c r="C17">
        <v>49.4</v>
      </c>
      <c r="D17">
        <v>46081</v>
      </c>
      <c r="E17">
        <v>2896</v>
      </c>
      <c r="F17" s="2">
        <v>11172</v>
      </c>
      <c r="G17">
        <v>221</v>
      </c>
      <c r="H17">
        <v>973</v>
      </c>
      <c r="I17">
        <v>9770</v>
      </c>
      <c r="J17">
        <v>2842</v>
      </c>
      <c r="K17">
        <v>2287</v>
      </c>
      <c r="L17">
        <v>1151</v>
      </c>
      <c r="M17">
        <v>7802</v>
      </c>
      <c r="N17">
        <v>8917</v>
      </c>
      <c r="O17">
        <v>8654</v>
      </c>
      <c r="P17">
        <v>945</v>
      </c>
    </row>
    <row r="18" spans="1:16">
      <c r="A18">
        <v>1929</v>
      </c>
      <c r="B18">
        <v>48154</v>
      </c>
      <c r="C18">
        <v>49.6</v>
      </c>
      <c r="D18">
        <v>47925</v>
      </c>
      <c r="E18">
        <v>429</v>
      </c>
      <c r="F18" s="2">
        <v>10539</v>
      </c>
      <c r="G18">
        <v>267</v>
      </c>
      <c r="H18">
        <v>1067</v>
      </c>
      <c r="I18">
        <v>11059</v>
      </c>
      <c r="J18">
        <v>3340</v>
      </c>
      <c r="K18">
        <v>2465</v>
      </c>
      <c r="L18">
        <v>1167</v>
      </c>
      <c r="M18">
        <v>8007</v>
      </c>
      <c r="N18">
        <v>9003</v>
      </c>
      <c r="O18" t="s">
        <v>31</v>
      </c>
      <c r="P18">
        <v>1012</v>
      </c>
    </row>
    <row r="19" spans="1:16">
      <c r="A19">
        <v>1928</v>
      </c>
      <c r="B19">
        <v>47914</v>
      </c>
      <c r="C19">
        <v>49.8</v>
      </c>
      <c r="D19">
        <v>46057</v>
      </c>
      <c r="E19">
        <v>1857</v>
      </c>
      <c r="F19" s="2">
        <v>10552</v>
      </c>
      <c r="G19">
        <v>252</v>
      </c>
      <c r="H19">
        <v>1053</v>
      </c>
      <c r="I19">
        <v>10312</v>
      </c>
      <c r="J19">
        <v>3438</v>
      </c>
      <c r="K19">
        <v>2431</v>
      </c>
      <c r="L19">
        <v>1143</v>
      </c>
      <c r="M19">
        <v>7444</v>
      </c>
      <c r="N19">
        <v>8471</v>
      </c>
      <c r="O19" t="s">
        <v>31</v>
      </c>
      <c r="P19">
        <v>961</v>
      </c>
    </row>
    <row r="20" spans="1:16">
      <c r="A20">
        <v>1927</v>
      </c>
      <c r="B20">
        <v>46939</v>
      </c>
      <c r="C20">
        <v>49.5</v>
      </c>
      <c r="D20">
        <v>45319</v>
      </c>
      <c r="E20">
        <v>1620</v>
      </c>
      <c r="F20" s="2">
        <v>10519</v>
      </c>
      <c r="G20">
        <v>253</v>
      </c>
      <c r="H20">
        <v>1122</v>
      </c>
      <c r="I20">
        <v>10164</v>
      </c>
      <c r="J20">
        <v>3468</v>
      </c>
      <c r="K20">
        <v>2508</v>
      </c>
      <c r="L20">
        <v>1126</v>
      </c>
      <c r="M20">
        <v>7105</v>
      </c>
      <c r="N20">
        <v>8112</v>
      </c>
      <c r="O20" t="s">
        <v>31</v>
      </c>
      <c r="P20">
        <v>942</v>
      </c>
    </row>
    <row r="21" spans="1:16">
      <c r="A21">
        <v>1926</v>
      </c>
      <c r="B21">
        <v>45962</v>
      </c>
      <c r="C21">
        <v>49.2</v>
      </c>
      <c r="D21">
        <v>45498</v>
      </c>
      <c r="E21">
        <v>464</v>
      </c>
      <c r="F21" s="2">
        <v>10801</v>
      </c>
      <c r="G21">
        <v>260</v>
      </c>
      <c r="H21">
        <v>1198</v>
      </c>
      <c r="I21">
        <v>10386</v>
      </c>
      <c r="J21">
        <v>3497</v>
      </c>
      <c r="K21">
        <v>2523</v>
      </c>
      <c r="L21">
        <v>1104</v>
      </c>
      <c r="M21">
        <v>7054</v>
      </c>
      <c r="N21">
        <v>7736</v>
      </c>
      <c r="O21" t="s">
        <v>31</v>
      </c>
      <c r="P21">
        <v>939</v>
      </c>
    </row>
    <row r="22" spans="1:16">
      <c r="A22">
        <v>1925</v>
      </c>
      <c r="B22">
        <v>45009</v>
      </c>
      <c r="C22">
        <v>49</v>
      </c>
      <c r="D22">
        <v>44192</v>
      </c>
      <c r="E22">
        <v>817</v>
      </c>
      <c r="F22" s="2">
        <v>10725</v>
      </c>
      <c r="G22">
        <v>266</v>
      </c>
      <c r="H22">
        <v>1120</v>
      </c>
      <c r="I22">
        <v>10222</v>
      </c>
      <c r="J22">
        <v>3279</v>
      </c>
      <c r="K22">
        <v>2453</v>
      </c>
      <c r="L22">
        <v>1066</v>
      </c>
      <c r="M22">
        <v>6892</v>
      </c>
      <c r="N22">
        <v>7264</v>
      </c>
      <c r="O22" t="s">
        <v>31</v>
      </c>
      <c r="P22">
        <v>905</v>
      </c>
    </row>
    <row r="23" spans="1:16">
      <c r="A23">
        <v>1924</v>
      </c>
      <c r="B23">
        <v>44549</v>
      </c>
      <c r="C23">
        <v>49.4</v>
      </c>
      <c r="D23">
        <v>42515</v>
      </c>
      <c r="E23">
        <v>2034</v>
      </c>
      <c r="F23" s="2">
        <v>10662</v>
      </c>
      <c r="G23">
        <v>255</v>
      </c>
      <c r="H23">
        <v>1135</v>
      </c>
      <c r="I23">
        <v>9896</v>
      </c>
      <c r="J23">
        <v>2897</v>
      </c>
      <c r="K23">
        <v>2413</v>
      </c>
      <c r="L23">
        <v>1040</v>
      </c>
      <c r="M23">
        <v>6400</v>
      </c>
      <c r="N23">
        <v>6956</v>
      </c>
      <c r="O23" t="s">
        <v>31</v>
      </c>
      <c r="P23">
        <v>861</v>
      </c>
    </row>
    <row r="24" spans="1:16">
      <c r="A24">
        <v>1923</v>
      </c>
      <c r="B24">
        <v>43760</v>
      </c>
      <c r="C24">
        <v>49.5</v>
      </c>
      <c r="D24">
        <v>43011</v>
      </c>
      <c r="E24">
        <v>749</v>
      </c>
      <c r="F24" s="2">
        <v>10697</v>
      </c>
      <c r="G24">
        <v>262</v>
      </c>
      <c r="H24">
        <v>1251</v>
      </c>
      <c r="I24">
        <v>10592</v>
      </c>
      <c r="J24">
        <v>2591</v>
      </c>
      <c r="K24">
        <v>2479</v>
      </c>
      <c r="L24">
        <v>1004</v>
      </c>
      <c r="M24">
        <v>6377</v>
      </c>
      <c r="N24">
        <v>6884</v>
      </c>
      <c r="O24" t="s">
        <v>31</v>
      </c>
      <c r="P24">
        <v>874</v>
      </c>
    </row>
    <row r="25" spans="1:16">
      <c r="A25">
        <v>1922</v>
      </c>
      <c r="B25">
        <v>42966</v>
      </c>
      <c r="C25">
        <v>49.6</v>
      </c>
      <c r="D25">
        <v>40049</v>
      </c>
      <c r="E25">
        <v>2917</v>
      </c>
      <c r="F25" s="2">
        <v>10766</v>
      </c>
      <c r="G25">
        <v>233</v>
      </c>
      <c r="H25">
        <v>954</v>
      </c>
      <c r="I25">
        <v>9391</v>
      </c>
      <c r="J25">
        <v>2311</v>
      </c>
      <c r="K25">
        <v>2232</v>
      </c>
      <c r="L25">
        <v>940</v>
      </c>
      <c r="M25">
        <v>5935</v>
      </c>
      <c r="N25">
        <v>6495</v>
      </c>
      <c r="O25" t="s">
        <v>31</v>
      </c>
      <c r="P25">
        <v>792</v>
      </c>
    </row>
    <row r="26" spans="1:16">
      <c r="A26">
        <v>1921</v>
      </c>
      <c r="B26">
        <v>42445</v>
      </c>
      <c r="C26">
        <v>49.9</v>
      </c>
      <c r="D26">
        <v>37691</v>
      </c>
      <c r="E26">
        <v>4754</v>
      </c>
      <c r="F26" s="2">
        <v>10751</v>
      </c>
      <c r="G26">
        <v>202</v>
      </c>
      <c r="H26">
        <v>959</v>
      </c>
      <c r="I26">
        <v>8599</v>
      </c>
      <c r="J26">
        <v>1704</v>
      </c>
      <c r="K26">
        <v>2265</v>
      </c>
      <c r="L26">
        <v>913</v>
      </c>
      <c r="M26">
        <v>5360</v>
      </c>
      <c r="N26">
        <v>6209</v>
      </c>
      <c r="O26" t="s">
        <v>31</v>
      </c>
      <c r="P26">
        <v>729</v>
      </c>
    </row>
    <row r="27" spans="1:16">
      <c r="A27">
        <v>1920</v>
      </c>
      <c r="B27">
        <v>41897</v>
      </c>
      <c r="C27">
        <v>50.3</v>
      </c>
      <c r="D27">
        <v>41339</v>
      </c>
      <c r="E27">
        <v>658</v>
      </c>
      <c r="F27" s="2">
        <v>10718</v>
      </c>
      <c r="G27">
        <v>236</v>
      </c>
      <c r="H27">
        <v>1232</v>
      </c>
      <c r="I27">
        <v>11013</v>
      </c>
      <c r="J27">
        <v>1582</v>
      </c>
      <c r="K27">
        <v>2603</v>
      </c>
      <c r="L27">
        <v>932</v>
      </c>
      <c r="M27">
        <v>5643</v>
      </c>
      <c r="N27">
        <v>6552</v>
      </c>
      <c r="O27" t="s">
        <v>31</v>
      </c>
      <c r="P27">
        <v>828</v>
      </c>
    </row>
    <row r="28" spans="1:16">
      <c r="A28">
        <v>1919</v>
      </c>
      <c r="B28">
        <v>41159</v>
      </c>
      <c r="C28">
        <v>50.2</v>
      </c>
      <c r="D28">
        <v>42029</v>
      </c>
      <c r="E28">
        <v>-870</v>
      </c>
      <c r="F28" s="2">
        <v>10489</v>
      </c>
      <c r="G28">
        <v>229</v>
      </c>
      <c r="H28">
        <v>1131</v>
      </c>
      <c r="I28">
        <v>10989</v>
      </c>
      <c r="J28">
        <v>1808</v>
      </c>
      <c r="K28">
        <v>2432</v>
      </c>
      <c r="L28">
        <v>877</v>
      </c>
      <c r="M28">
        <v>5847</v>
      </c>
      <c r="N28">
        <v>7373</v>
      </c>
      <c r="O28" t="s">
        <v>31</v>
      </c>
      <c r="P28">
        <v>854</v>
      </c>
    </row>
    <row r="29" spans="1:16">
      <c r="A29">
        <v>1918</v>
      </c>
      <c r="B29">
        <v>41088</v>
      </c>
      <c r="C29">
        <v>50.8</v>
      </c>
      <c r="D29">
        <v>44187</v>
      </c>
      <c r="E29">
        <v>-3099</v>
      </c>
      <c r="F29" s="2">
        <v>10731</v>
      </c>
      <c r="G29">
        <v>214</v>
      </c>
      <c r="H29">
        <v>1341</v>
      </c>
      <c r="I29">
        <v>11446</v>
      </c>
      <c r="J29">
        <v>1767</v>
      </c>
      <c r="K29">
        <v>2311</v>
      </c>
      <c r="L29">
        <v>851</v>
      </c>
      <c r="M29">
        <v>5731</v>
      </c>
      <c r="N29">
        <v>8889</v>
      </c>
      <c r="O29" t="s">
        <v>31</v>
      </c>
      <c r="P29">
        <v>906</v>
      </c>
    </row>
    <row r="30" spans="1:16">
      <c r="A30">
        <v>1917</v>
      </c>
      <c r="B30">
        <v>40752</v>
      </c>
      <c r="C30">
        <v>51.2</v>
      </c>
      <c r="D30">
        <v>42685</v>
      </c>
      <c r="E30">
        <v>-1933</v>
      </c>
      <c r="F30" s="2">
        <v>11161</v>
      </c>
      <c r="G30">
        <v>228</v>
      </c>
      <c r="H30">
        <v>1357</v>
      </c>
      <c r="I30">
        <v>11436</v>
      </c>
      <c r="J30">
        <v>1722</v>
      </c>
      <c r="K30">
        <v>2172</v>
      </c>
      <c r="L30">
        <v>831</v>
      </c>
      <c r="M30">
        <v>5808</v>
      </c>
      <c r="N30">
        <v>7117</v>
      </c>
      <c r="O30" t="s">
        <v>31</v>
      </c>
      <c r="P30">
        <v>853</v>
      </c>
    </row>
    <row r="31" spans="1:16">
      <c r="A31">
        <v>1916</v>
      </c>
      <c r="B31">
        <v>40314</v>
      </c>
      <c r="C31">
        <v>51.4</v>
      </c>
      <c r="D31">
        <v>40127</v>
      </c>
      <c r="E31">
        <v>187</v>
      </c>
      <c r="F31" s="2">
        <v>11382</v>
      </c>
      <c r="G31">
        <v>239</v>
      </c>
      <c r="H31">
        <v>1270</v>
      </c>
      <c r="I31">
        <v>10184</v>
      </c>
      <c r="J31">
        <v>1694</v>
      </c>
      <c r="K31">
        <v>2072</v>
      </c>
      <c r="L31">
        <v>799</v>
      </c>
      <c r="M31">
        <v>5463</v>
      </c>
      <c r="N31">
        <v>6247</v>
      </c>
      <c r="O31" t="s">
        <v>31</v>
      </c>
      <c r="P31">
        <v>777</v>
      </c>
    </row>
    <row r="32" spans="1:16">
      <c r="A32">
        <v>1915</v>
      </c>
      <c r="B32">
        <v>40083</v>
      </c>
      <c r="C32">
        <v>51.8</v>
      </c>
      <c r="D32">
        <v>37728</v>
      </c>
      <c r="E32">
        <v>2355</v>
      </c>
      <c r="F32" s="2">
        <v>11371</v>
      </c>
      <c r="G32">
        <v>225</v>
      </c>
      <c r="H32">
        <v>1144</v>
      </c>
      <c r="I32">
        <v>8911</v>
      </c>
      <c r="J32">
        <v>1644</v>
      </c>
      <c r="K32">
        <v>2035</v>
      </c>
      <c r="L32">
        <v>755</v>
      </c>
      <c r="M32">
        <v>4962</v>
      </c>
      <c r="N32">
        <v>5969</v>
      </c>
      <c r="O32" t="s">
        <v>31</v>
      </c>
      <c r="P32">
        <v>712</v>
      </c>
    </row>
    <row r="33" spans="1:16">
      <c r="A33">
        <v>1914</v>
      </c>
      <c r="B33">
        <v>39789</v>
      </c>
      <c r="C33">
        <v>52.2</v>
      </c>
      <c r="D33">
        <v>37575</v>
      </c>
      <c r="E33">
        <v>2214</v>
      </c>
      <c r="F33" s="2">
        <v>11404</v>
      </c>
      <c r="G33">
        <v>228</v>
      </c>
      <c r="H33">
        <v>1132</v>
      </c>
      <c r="I33">
        <v>8769</v>
      </c>
      <c r="J33">
        <v>1801</v>
      </c>
      <c r="K33">
        <v>2061</v>
      </c>
      <c r="L33">
        <v>744</v>
      </c>
      <c r="M33">
        <v>4742</v>
      </c>
      <c r="N33">
        <v>5987</v>
      </c>
      <c r="O33" t="s">
        <v>31</v>
      </c>
      <c r="P33">
        <v>707</v>
      </c>
    </row>
    <row r="34" spans="1:16">
      <c r="A34">
        <v>1913</v>
      </c>
      <c r="B34">
        <v>39500</v>
      </c>
      <c r="C34">
        <v>52.6</v>
      </c>
      <c r="D34">
        <v>38482</v>
      </c>
      <c r="E34">
        <v>1018</v>
      </c>
      <c r="F34" s="2">
        <v>11451</v>
      </c>
      <c r="G34">
        <v>233</v>
      </c>
      <c r="H34">
        <v>1253</v>
      </c>
      <c r="I34">
        <v>9099</v>
      </c>
      <c r="J34">
        <v>2126</v>
      </c>
      <c r="K34">
        <v>2123</v>
      </c>
      <c r="L34">
        <v>729</v>
      </c>
      <c r="M34">
        <v>4797</v>
      </c>
      <c r="N34">
        <v>5940</v>
      </c>
      <c r="O34" t="s">
        <v>31</v>
      </c>
      <c r="P34">
        <v>731</v>
      </c>
    </row>
    <row r="35" spans="1:16">
      <c r="A35">
        <v>1912</v>
      </c>
      <c r="B35">
        <v>39089</v>
      </c>
      <c r="C35">
        <v>52.9</v>
      </c>
      <c r="D35">
        <v>38169</v>
      </c>
      <c r="E35">
        <v>920</v>
      </c>
      <c r="F35" s="2">
        <v>11473</v>
      </c>
      <c r="G35">
        <v>230</v>
      </c>
      <c r="H35">
        <v>1181</v>
      </c>
      <c r="I35">
        <v>8909</v>
      </c>
      <c r="J35">
        <v>2374</v>
      </c>
      <c r="K35">
        <v>2112</v>
      </c>
      <c r="L35">
        <v>697</v>
      </c>
      <c r="M35">
        <v>4726</v>
      </c>
      <c r="N35">
        <v>5745</v>
      </c>
      <c r="O35" t="s">
        <v>31</v>
      </c>
      <c r="P35">
        <v>722</v>
      </c>
    </row>
    <row r="36" spans="1:16">
      <c r="A36">
        <v>1911</v>
      </c>
      <c r="B36">
        <v>38668</v>
      </c>
      <c r="C36">
        <v>63.2</v>
      </c>
      <c r="D36">
        <v>37097</v>
      </c>
      <c r="E36">
        <v>1571</v>
      </c>
      <c r="F36" s="2">
        <v>11493</v>
      </c>
      <c r="G36">
        <v>216</v>
      </c>
      <c r="H36">
        <v>1144</v>
      </c>
      <c r="I36">
        <v>8628</v>
      </c>
      <c r="J36">
        <v>2131</v>
      </c>
      <c r="K36">
        <v>2029</v>
      </c>
      <c r="L36">
        <v>659</v>
      </c>
      <c r="M36">
        <v>4588</v>
      </c>
      <c r="N36">
        <v>5517</v>
      </c>
      <c r="O36" t="s">
        <v>31</v>
      </c>
      <c r="P36">
        <v>692</v>
      </c>
    </row>
    <row r="37" spans="1:16">
      <c r="A37">
        <v>1910</v>
      </c>
      <c r="B37">
        <v>38133</v>
      </c>
      <c r="C37">
        <v>53.3</v>
      </c>
      <c r="D37">
        <v>37580</v>
      </c>
      <c r="E37">
        <v>553</v>
      </c>
      <c r="F37" s="2">
        <v>11610</v>
      </c>
      <c r="G37">
        <v>214</v>
      </c>
      <c r="H37">
        <v>1168</v>
      </c>
      <c r="I37">
        <v>8990</v>
      </c>
      <c r="J37">
        <v>2177</v>
      </c>
      <c r="K37">
        <v>2015</v>
      </c>
      <c r="L37">
        <v>615</v>
      </c>
      <c r="M37">
        <v>4622</v>
      </c>
      <c r="N37">
        <v>5467</v>
      </c>
      <c r="O37" t="s">
        <v>31</v>
      </c>
      <c r="P37">
        <v>702</v>
      </c>
    </row>
    <row r="38" spans="1:16">
      <c r="A38">
        <v>1909</v>
      </c>
      <c r="B38">
        <v>37484</v>
      </c>
      <c r="C38">
        <v>53.3</v>
      </c>
      <c r="D38">
        <v>36735</v>
      </c>
      <c r="E38">
        <v>719</v>
      </c>
      <c r="F38" s="2">
        <v>11599</v>
      </c>
      <c r="G38">
        <v>211</v>
      </c>
      <c r="H38">
        <v>1103</v>
      </c>
      <c r="I38">
        <v>8446</v>
      </c>
      <c r="J38">
        <v>2333</v>
      </c>
      <c r="K38">
        <v>1933</v>
      </c>
      <c r="L38">
        <v>569</v>
      </c>
      <c r="M38">
        <v>4522</v>
      </c>
      <c r="N38">
        <v>5339</v>
      </c>
      <c r="O38" t="s">
        <v>31</v>
      </c>
      <c r="P38">
        <v>680</v>
      </c>
    </row>
    <row r="39" spans="1:16">
      <c r="A39">
        <v>1908</v>
      </c>
      <c r="B39">
        <v>36580</v>
      </c>
      <c r="C39">
        <v>53.1</v>
      </c>
      <c r="D39">
        <v>34284</v>
      </c>
      <c r="E39">
        <v>2296</v>
      </c>
      <c r="F39" s="2">
        <v>11413</v>
      </c>
      <c r="G39">
        <v>199</v>
      </c>
      <c r="H39">
        <v>994</v>
      </c>
      <c r="I39">
        <v>7431</v>
      </c>
      <c r="J39">
        <v>2143</v>
      </c>
      <c r="K39">
        <v>1800</v>
      </c>
      <c r="L39">
        <v>538</v>
      </c>
      <c r="M39">
        <v>4170</v>
      </c>
      <c r="N39">
        <v>4978</v>
      </c>
      <c r="O39" t="s">
        <v>31</v>
      </c>
      <c r="P39">
        <v>618</v>
      </c>
    </row>
    <row r="40" spans="1:16">
      <c r="A40">
        <v>1907</v>
      </c>
      <c r="B40">
        <v>35631</v>
      </c>
      <c r="C40">
        <v>52.8</v>
      </c>
      <c r="D40">
        <v>34875</v>
      </c>
      <c r="E40">
        <v>756</v>
      </c>
      <c r="F40" s="2">
        <v>11064</v>
      </c>
      <c r="G40">
        <v>209</v>
      </c>
      <c r="H40">
        <v>1100</v>
      </c>
      <c r="I40">
        <v>7935</v>
      </c>
      <c r="J40">
        <v>2332</v>
      </c>
      <c r="K40">
        <v>1876</v>
      </c>
      <c r="L40">
        <v>512</v>
      </c>
      <c r="M40">
        <v>4184</v>
      </c>
      <c r="N40">
        <v>5020</v>
      </c>
      <c r="O40" t="s">
        <v>31</v>
      </c>
      <c r="P40">
        <v>643</v>
      </c>
    </row>
    <row r="41" spans="1:16">
      <c r="A41">
        <v>1906</v>
      </c>
      <c r="B41">
        <v>34647</v>
      </c>
      <c r="C41">
        <v>52.5</v>
      </c>
      <c r="D41">
        <v>34790</v>
      </c>
      <c r="E41">
        <v>-143</v>
      </c>
      <c r="F41" s="2">
        <v>11246</v>
      </c>
      <c r="G41">
        <v>207</v>
      </c>
      <c r="H41">
        <v>971</v>
      </c>
      <c r="I41">
        <v>7666</v>
      </c>
      <c r="J41">
        <v>2567</v>
      </c>
      <c r="K41">
        <v>1918</v>
      </c>
      <c r="L41">
        <v>482</v>
      </c>
      <c r="M41">
        <v>4172</v>
      </c>
      <c r="N41">
        <v>4925</v>
      </c>
      <c r="O41" t="s">
        <v>31</v>
      </c>
      <c r="P41">
        <v>636</v>
      </c>
    </row>
    <row r="42" spans="1:16">
      <c r="A42">
        <v>1905</v>
      </c>
      <c r="B42">
        <v>33653</v>
      </c>
      <c r="C42">
        <v>52</v>
      </c>
      <c r="D42">
        <v>33032</v>
      </c>
      <c r="E42">
        <v>621</v>
      </c>
      <c r="F42" s="2">
        <v>10795</v>
      </c>
      <c r="G42">
        <v>197</v>
      </c>
      <c r="H42">
        <v>949</v>
      </c>
      <c r="I42">
        <v>7278</v>
      </c>
      <c r="J42">
        <v>2285</v>
      </c>
      <c r="K42">
        <v>1772</v>
      </c>
      <c r="L42">
        <v>437</v>
      </c>
      <c r="M42">
        <v>3978</v>
      </c>
      <c r="N42">
        <v>4740</v>
      </c>
      <c r="O42" t="s">
        <v>31</v>
      </c>
      <c r="P42">
        <v>601</v>
      </c>
    </row>
    <row r="43" spans="1:16">
      <c r="A43">
        <v>1904</v>
      </c>
      <c r="B43">
        <v>32605</v>
      </c>
      <c r="C43">
        <v>51.5</v>
      </c>
      <c r="D43">
        <v>31175</v>
      </c>
      <c r="E43">
        <v>1430</v>
      </c>
      <c r="F43" s="2">
        <v>10587</v>
      </c>
      <c r="G43">
        <v>195</v>
      </c>
      <c r="H43">
        <v>840</v>
      </c>
      <c r="I43">
        <v>6754</v>
      </c>
      <c r="J43">
        <v>1954</v>
      </c>
      <c r="K43">
        <v>1659</v>
      </c>
      <c r="L43">
        <v>392</v>
      </c>
      <c r="M43">
        <v>3730</v>
      </c>
      <c r="N43">
        <v>4508</v>
      </c>
      <c r="O43" t="s">
        <v>31</v>
      </c>
      <c r="P43">
        <v>556</v>
      </c>
    </row>
    <row r="44" spans="1:16">
      <c r="A44">
        <v>1903</v>
      </c>
      <c r="B44">
        <v>31842</v>
      </c>
      <c r="C44">
        <v>51.4</v>
      </c>
      <c r="D44">
        <v>30319</v>
      </c>
      <c r="E44">
        <v>1523</v>
      </c>
      <c r="F44" s="2">
        <v>10117</v>
      </c>
      <c r="G44">
        <v>188</v>
      </c>
      <c r="H44">
        <v>834</v>
      </c>
      <c r="I44">
        <v>6714</v>
      </c>
      <c r="J44">
        <v>1962</v>
      </c>
      <c r="K44">
        <v>1624</v>
      </c>
      <c r="L44">
        <v>359</v>
      </c>
      <c r="M44">
        <v>3580</v>
      </c>
      <c r="N44">
        <v>4395</v>
      </c>
      <c r="O44" t="s">
        <v>31</v>
      </c>
      <c r="P44">
        <v>546</v>
      </c>
    </row>
    <row r="45" spans="1:16">
      <c r="A45">
        <v>1902</v>
      </c>
      <c r="B45">
        <v>30905</v>
      </c>
      <c r="C45">
        <v>51.1</v>
      </c>
      <c r="D45">
        <v>30405</v>
      </c>
      <c r="E45">
        <v>500</v>
      </c>
      <c r="F45" s="2">
        <v>10145</v>
      </c>
      <c r="G45">
        <v>183</v>
      </c>
      <c r="H45">
        <v>734</v>
      </c>
      <c r="I45">
        <v>6503</v>
      </c>
      <c r="J45">
        <v>2614</v>
      </c>
      <c r="K45">
        <v>1570</v>
      </c>
      <c r="L45">
        <v>324</v>
      </c>
      <c r="M45">
        <v>3520</v>
      </c>
      <c r="N45">
        <v>4265</v>
      </c>
      <c r="O45" t="s">
        <v>31</v>
      </c>
      <c r="P45">
        <v>547</v>
      </c>
    </row>
    <row r="46" spans="1:16">
      <c r="A46">
        <v>1901</v>
      </c>
      <c r="B46">
        <v>29959</v>
      </c>
      <c r="C46">
        <v>60.6</v>
      </c>
      <c r="D46">
        <v>28238</v>
      </c>
      <c r="E46">
        <v>1721</v>
      </c>
      <c r="F46" s="2">
        <v>9481</v>
      </c>
      <c r="G46">
        <v>175</v>
      </c>
      <c r="H46">
        <v>703</v>
      </c>
      <c r="I46">
        <v>6212</v>
      </c>
      <c r="J46">
        <v>1954</v>
      </c>
      <c r="K46">
        <v>1448</v>
      </c>
      <c r="L46">
        <v>300</v>
      </c>
      <c r="M46">
        <v>3373</v>
      </c>
      <c r="N46">
        <v>4085</v>
      </c>
      <c r="O46" t="s">
        <v>31</v>
      </c>
      <c r="P46">
        <v>507</v>
      </c>
    </row>
    <row r="47" spans="1:16">
      <c r="A47">
        <v>1900</v>
      </c>
      <c r="B47">
        <v>29025</v>
      </c>
      <c r="C47">
        <v>50.2</v>
      </c>
      <c r="D47">
        <v>27378</v>
      </c>
      <c r="E47">
        <v>1647</v>
      </c>
      <c r="F47" s="2">
        <v>9552</v>
      </c>
      <c r="G47">
        <v>166</v>
      </c>
      <c r="H47">
        <v>653</v>
      </c>
      <c r="I47">
        <v>6090</v>
      </c>
      <c r="J47">
        <v>1639</v>
      </c>
      <c r="K47">
        <v>1355</v>
      </c>
      <c r="L47">
        <v>276</v>
      </c>
      <c r="M47">
        <v>3224</v>
      </c>
      <c r="N47">
        <v>3942</v>
      </c>
      <c r="O47" t="s">
        <v>31</v>
      </c>
      <c r="P47">
        <v>481</v>
      </c>
    </row>
    <row r="51" spans="1:1">
      <c r="A51" t="s">
        <v>32</v>
      </c>
    </row>
    <row r="52" spans="1:1">
      <c r="A52" t="s">
        <v>33</v>
      </c>
    </row>
    <row r="53" spans="1:1">
      <c r="A53" t="s">
        <v>34</v>
      </c>
    </row>
    <row r="54" spans="1:1">
      <c r="A54" t="s">
        <v>35</v>
      </c>
    </row>
    <row r="55" spans="1:1">
      <c r="A55" t="s">
        <v>36</v>
      </c>
    </row>
    <row r="57" spans="1:1">
      <c r="A57" t="s">
        <v>37</v>
      </c>
    </row>
    <row r="58" spans="1:1">
      <c r="A58" t="s">
        <v>38</v>
      </c>
    </row>
    <row r="59" spans="1:1">
      <c r="A59" t="s">
        <v>39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</vt:lpstr>
      <vt:lpstr>ages</vt:lpstr>
      <vt:lpstr>unemployment</vt:lpstr>
      <vt:lpstr>DowJonesCPI</vt:lpstr>
      <vt:lpstr>GDP</vt:lpstr>
      <vt:lpstr>spending</vt:lpstr>
      <vt:lpstr>hyperinflation</vt:lpstr>
      <vt:lpstr>unemployment2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User</cp:lastModifiedBy>
  <dcterms:created xsi:type="dcterms:W3CDTF">2010-07-29T04:44:48Z</dcterms:created>
  <dcterms:modified xsi:type="dcterms:W3CDTF">2011-04-26T20:59:57Z</dcterms:modified>
</cp:coreProperties>
</file>